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360" windowWidth="19875" windowHeight="7710" activeTab="2"/>
  </bookViews>
  <sheets>
    <sheet name="Utolsó előforduás sora" sheetId="1" r:id="rId1"/>
    <sheet name="Gyakorlás" sheetId="2" r:id="rId2"/>
    <sheet name="Netre" sheetId="3" r:id="rId3"/>
  </sheets>
  <externalReferences>
    <externalReference r:id="rId4"/>
  </externalReferences>
  <definedNames>
    <definedName name="data">'[1]Two-way-Lookup-VLOOKUP &amp; MATCH'!$B$5:$H$19</definedName>
    <definedName name="Érdemjegy">Netre!$K$3:$K$7</definedName>
    <definedName name="heading">'[1]Two-way-Lookup-VLOOKUP &amp; MATCH'!$B$4:$H$4</definedName>
    <definedName name="Ponthatár">Netre!$J$3:$J$7</definedName>
    <definedName name="Rendszám">Netre!$B$3:$B$13</definedName>
    <definedName name="segedoszlop" localSheetId="1">#REF!&amp;#REF!</definedName>
    <definedName name="segedoszlop">#REF!&amp;#REF!</definedName>
    <definedName name="Szerviz_dátum">Netre!$C$3:$C$13</definedName>
  </definedNames>
  <calcPr calcId="145621"/>
</workbook>
</file>

<file path=xl/calcChain.xml><?xml version="1.0" encoding="utf-8"?>
<calcChain xmlns="http://schemas.openxmlformats.org/spreadsheetml/2006/main">
  <c r="F3" i="3" l="1"/>
  <c r="N3" i="3"/>
  <c r="N4" i="3"/>
  <c r="N5" i="3"/>
  <c r="N6" i="3"/>
  <c r="N7" i="3"/>
  <c r="H2" i="1" l="1"/>
  <c r="E2" i="1"/>
  <c r="F2" i="1" s="1"/>
  <c r="E3" i="1"/>
  <c r="F3" i="1" s="1"/>
  <c r="E4" i="1"/>
  <c r="F4" i="1" s="1"/>
  <c r="E5" i="1"/>
  <c r="E6" i="1"/>
  <c r="F6" i="1" s="1"/>
  <c r="E7" i="1"/>
  <c r="F7" i="1" s="1"/>
  <c r="E8" i="1"/>
  <c r="F8" i="1" s="1"/>
  <c r="E9" i="1"/>
  <c r="E10" i="1"/>
  <c r="F10" i="1" s="1"/>
  <c r="E11" i="1"/>
  <c r="F11" i="1" s="1"/>
  <c r="E12" i="1"/>
  <c r="F12" i="1" s="1"/>
  <c r="E13" i="1"/>
  <c r="E14" i="1"/>
  <c r="F14" i="1" s="1"/>
  <c r="E15" i="1"/>
  <c r="F15" i="1" s="1"/>
  <c r="E16" i="1"/>
  <c r="F16" i="1" s="1"/>
  <c r="E17" i="1"/>
  <c r="E18" i="1"/>
  <c r="F18" i="1" s="1"/>
  <c r="E19" i="1"/>
  <c r="F19" i="1" s="1"/>
  <c r="E20" i="1"/>
  <c r="F20" i="1" s="1"/>
  <c r="F5" i="1"/>
  <c r="F9" i="1"/>
  <c r="F13" i="1"/>
  <c r="F17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</calcChain>
</file>

<file path=xl/sharedStrings.xml><?xml version="1.0" encoding="utf-8"?>
<sst xmlns="http://schemas.openxmlformats.org/spreadsheetml/2006/main" count="118" uniqueCount="38">
  <si>
    <t>VSKCVND40U0476430</t>
  </si>
  <si>
    <t>SJNFAAJ10U2457333</t>
  </si>
  <si>
    <t>VSKCVND40U0349151</t>
  </si>
  <si>
    <t>SJNFCAJ10U1030555</t>
  </si>
  <si>
    <t>JN1TCNT31U0404740</t>
  </si>
  <si>
    <t>VWASPTF24D3158417</t>
  </si>
  <si>
    <t>JN1TCNT31U0404385</t>
  </si>
  <si>
    <t>SJNFEAJ11U1100553</t>
  </si>
  <si>
    <t>SJNFAAJ11U1237591</t>
  </si>
  <si>
    <t>SJNFEAF15U7033302</t>
  </si>
  <si>
    <t>VSKCAND40U0504437</t>
  </si>
  <si>
    <t>SJNJEAJ10U7128578</t>
  </si>
  <si>
    <t>SJNFBAF15U6152133</t>
  </si>
  <si>
    <t>VSKCVND40U0482580</t>
  </si>
  <si>
    <t>VSKCVND40U0428073</t>
  </si>
  <si>
    <t>SJNFEAJ11U1000389</t>
  </si>
  <si>
    <t>VSKCVND40U0528818</t>
  </si>
  <si>
    <t>SJNFAAK12U1228621</t>
  </si>
  <si>
    <t>SJNJAAJ10U7150220</t>
  </si>
  <si>
    <t>Kód</t>
  </si>
  <si>
    <t>Dátum</t>
  </si>
  <si>
    <t>Kódok_egyedi</t>
  </si>
  <si>
    <t>Utolsó sor</t>
  </si>
  <si>
    <t>Utolsó dátum</t>
  </si>
  <si>
    <t>Utolsó dátum 2</t>
  </si>
  <si>
    <t>Utolsó dátum 1</t>
  </si>
  <si>
    <t>Rendszám</t>
  </si>
  <si>
    <t>Utolsó szerviz dátum</t>
  </si>
  <si>
    <t>AHH-234</t>
  </si>
  <si>
    <t>BBR-234</t>
  </si>
  <si>
    <t>KKO-540</t>
  </si>
  <si>
    <t>JKG-298</t>
  </si>
  <si>
    <t>HHT-221</t>
  </si>
  <si>
    <t>Ponthatár</t>
  </si>
  <si>
    <t>Pontok</t>
  </si>
  <si>
    <t>Érdemjegyek</t>
  </si>
  <si>
    <t>Érdemjegy</t>
  </si>
  <si>
    <t>Szerviz_dátum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</si>
</sst>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0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 applyAlignment="1"/>
    <xf numFmtId="0" fontId="1" fillId="0" borderId="0" xfId="0" applyFont="1"/>
    <xf numFmtId="0" fontId="3" fillId="0" borderId="0" xfId="0" applyFont="1" applyAlignment="1"/>
    <xf numFmtId="14" fontId="3" fillId="0" borderId="0" xfId="0" applyNumberFormat="1" applyFont="1" applyAlignment="1"/>
    <xf numFmtId="0" fontId="0" fillId="0" borderId="0" xfId="0" applyAlignment="1">
      <alignment horizontal="center"/>
    </xf>
    <xf numFmtId="14" fontId="0" fillId="0" borderId="0" xfId="0" applyNumberFormat="1"/>
    <xf numFmtId="0" fontId="0" fillId="2" borderId="0" xfId="0" applyFill="1" applyAlignment="1">
      <alignment horizontal="center"/>
    </xf>
    <xf numFmtId="14" fontId="0" fillId="2" borderId="0" xfId="0" applyNumberFormat="1" applyFill="1"/>
    <xf numFmtId="14" fontId="0" fillId="3" borderId="0" xfId="0" applyNumberFormat="1" applyFill="1"/>
    <xf numFmtId="0" fontId="4" fillId="4" borderId="0" xfId="0" applyFont="1" applyFill="1"/>
    <xf numFmtId="0" fontId="4" fillId="5" borderId="0" xfId="0" applyFont="1" applyFill="1"/>
  </cellXfs>
  <cellStyles count="1">
    <cellStyle name="Normál" xfId="0" builtinId="0"/>
  </cellStyles>
  <dxfs count="4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</xdr:colOff>
      <xdr:row>0</xdr:row>
      <xdr:rowOff>104775</xdr:rowOff>
    </xdr:from>
    <xdr:to>
      <xdr:col>14</xdr:col>
      <xdr:colOff>304800</xdr:colOff>
      <xdr:row>11</xdr:row>
      <xdr:rowOff>104775</xdr:rowOff>
    </xdr:to>
    <xdr:sp macro="" textlink="">
      <xdr:nvSpPr>
        <xdr:cNvPr id="2" name="Szövegdoboz 1"/>
        <xdr:cNvSpPr txBox="1"/>
      </xdr:nvSpPr>
      <xdr:spPr>
        <a:xfrm>
          <a:off x="7248525" y="104775"/>
          <a:ext cx="3333750" cy="2095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u-HU" sz="1100" b="1"/>
            <a:t>Első megoldás</a:t>
          </a:r>
        </a:p>
        <a:p>
          <a:r>
            <a:rPr lang="hu-HU" sz="1100"/>
            <a:t>Kód utolsó előfordulásához tartozó sor  keresése</a:t>
          </a:r>
        </a:p>
        <a:p>
          <a:r>
            <a:rPr lang="hu-HU" sz="1100"/>
            <a:t>Tömbképlet</a:t>
          </a:r>
        </a:p>
        <a:p>
          <a:r>
            <a:rPr lang="hu-HU" sz="1100"/>
            <a:t>1. Először az egyezések</a:t>
          </a:r>
          <a:r>
            <a:rPr lang="hu-HU" sz="1100" baseline="0"/>
            <a:t> sorszámait keresi meg, majd veszi ezek közül a legnagyobbat.</a:t>
          </a:r>
        </a:p>
        <a:p>
          <a:endParaRPr lang="hu-HU" sz="1100" baseline="0"/>
        </a:p>
        <a:p>
          <a:r>
            <a:rPr lang="hu-HU" sz="1100" baseline="0"/>
            <a:t>2. A SUMPRODUCT csak azért kell a végén, hogy ne kelljen CSE</a:t>
          </a:r>
        </a:p>
        <a:p>
          <a:endParaRPr lang="hu-HU" sz="1100" baseline="0"/>
        </a:p>
        <a:p>
          <a:r>
            <a:rPr lang="hu-HU" sz="1100" b="1" i="1" baseline="0"/>
            <a:t>Gyengeségek</a:t>
          </a:r>
          <a:r>
            <a:rPr lang="hu-HU" sz="1100" baseline="0"/>
            <a:t>: lassú, Csak akkor lesz jó biztosan, ha a táblázat az első sorban kezdődik </a:t>
          </a:r>
          <a:endParaRPr lang="hu-HU" sz="1100"/>
        </a:p>
      </xdr:txBody>
    </xdr:sp>
    <xdr:clientData/>
  </xdr:twoCellAnchor>
  <xdr:twoCellAnchor>
    <xdr:from>
      <xdr:col>9</xdr:col>
      <xdr:colOff>28575</xdr:colOff>
      <xdr:row>12</xdr:row>
      <xdr:rowOff>76198</xdr:rowOff>
    </xdr:from>
    <xdr:to>
      <xdr:col>14</xdr:col>
      <xdr:colOff>600075</xdr:colOff>
      <xdr:row>30</xdr:row>
      <xdr:rowOff>76200</xdr:rowOff>
    </xdr:to>
    <xdr:sp macro="" textlink="">
      <xdr:nvSpPr>
        <xdr:cNvPr id="3" name="Szövegdoboz 2"/>
        <xdr:cNvSpPr txBox="1"/>
      </xdr:nvSpPr>
      <xdr:spPr>
        <a:xfrm>
          <a:off x="7258050" y="2362198"/>
          <a:ext cx="3619500" cy="342900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u-HU" sz="1100" b="1"/>
            <a:t>Második megoldás</a:t>
          </a:r>
        </a:p>
        <a:p>
          <a:r>
            <a:rPr lang="hu-HU" sz="1100"/>
            <a:t>Tömbképlet</a:t>
          </a:r>
        </a:p>
        <a:p>
          <a:r>
            <a:rPr lang="hu-HU" sz="1100"/>
            <a:t>=KERES(2;1/($A$2:$A$23=D2);$B$2:$B$23)</a:t>
          </a:r>
        </a:p>
        <a:p>
          <a:endParaRPr lang="hu-HU" sz="1100"/>
        </a:p>
        <a:p>
          <a:r>
            <a:rPr lang="hu-HU" sz="1100"/>
            <a:t>1. A belső zárójelben 1-esek lesznek a találatok helyén, és</a:t>
          </a:r>
          <a:r>
            <a:rPr lang="hu-HU" sz="1100" baseline="0"/>
            <a:t> </a:t>
          </a:r>
          <a:r>
            <a:rPr lang="hu-HU" sz="1100"/>
            <a:t>nullák ahol nem a keresett kód van.</a:t>
          </a:r>
        </a:p>
        <a:p>
          <a:endParaRPr lang="hu-HU" sz="1100"/>
        </a:p>
        <a:p>
          <a:r>
            <a:rPr lang="hu-HU" sz="1100"/>
            <a:t>2. Ennek</a:t>
          </a:r>
          <a:r>
            <a:rPr lang="hu-HU" sz="1100" baseline="0"/>
            <a:t> a tömbnek a reciproka szintén egyest ad a találatok helyén és #ZÉRÓOSZTÓ hibaüzenetet  a nullák helyén</a:t>
          </a:r>
        </a:p>
        <a:p>
          <a:endParaRPr lang="hu-HU" sz="1100" baseline="0"/>
        </a:p>
        <a:p>
          <a:r>
            <a:rPr lang="hu-HU" sz="1100"/>
            <a:t>3. Ebben keressük a 2-est, ami minden egyesnél</a:t>
          </a:r>
          <a:r>
            <a:rPr lang="hu-HU" sz="1100" baseline="0"/>
            <a:t> nagyobb lesz, ezért az utolsó 1-est fogja találatként venni.</a:t>
          </a:r>
        </a:p>
        <a:p>
          <a:endParaRPr lang="hu-HU" sz="1100" baseline="0"/>
        </a:p>
        <a:p>
          <a:r>
            <a:rPr lang="hu-HU" sz="1100" baseline="0"/>
            <a:t>4. Visszaadja a megfelelő sorszámú, azaz utolsó értéket a B oszlopból.</a:t>
          </a:r>
          <a:r>
            <a:rPr lang="hu-HU" sz="1100"/>
            <a:t> </a:t>
          </a:r>
        </a:p>
        <a:p>
          <a:endParaRPr lang="hu-HU" sz="1100"/>
        </a:p>
        <a:p>
          <a:r>
            <a:rPr lang="hu-HU" sz="1100" b="1" i="1"/>
            <a:t>Előny</a:t>
          </a:r>
          <a:r>
            <a:rPr lang="hu-HU" sz="1100"/>
            <a:t>: Sokkal gyorsabb, Csak arra kell figyelni, hogy azonos méretű legyen a két tömb, Nem kell CSE</a:t>
          </a:r>
        </a:p>
        <a:p>
          <a:endParaRPr lang="hu-HU" sz="1100"/>
        </a:p>
        <a:p>
          <a:r>
            <a:rPr lang="hu-HU" sz="1100"/>
            <a:t>Ezt érdemes bevezetni a KERES fv bemutatásával, és hogy ha mindennél nagyobb számot</a:t>
          </a:r>
          <a:r>
            <a:rPr lang="hu-HU" sz="1100" baseline="0"/>
            <a:t> keresünk, akkor mindíg az utolsót adja találatként.</a:t>
          </a:r>
          <a:endParaRPr lang="hu-HU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MI/Nissan/Nissan-Budapest-2015-angol/Training-materials/Excel-Advanced-English/Lookup_technics/Lookup_technic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lticonditional-Vlookup"/>
      <sheetName val="Two-way lookup_INDEX &amp; MATCH"/>
      <sheetName val="Two-way-Lookup-VLOOKUP &amp; MATCH"/>
      <sheetName val="VLOOKUP-Increase-columns"/>
      <sheetName val="Nth occurance row"/>
      <sheetName val="Row of Last occurance"/>
    </sheetNames>
    <sheetDataSet>
      <sheetData sheetId="0" refreshError="1"/>
      <sheetData sheetId="1" refreshError="1"/>
      <sheetData sheetId="2">
        <row r="4">
          <cell r="B4" t="str">
            <v>ID</v>
          </cell>
          <cell r="C4" t="str">
            <v>Dist</v>
          </cell>
          <cell r="D4" t="str">
            <v>Address</v>
          </cell>
          <cell r="E4" t="str">
            <v>Type</v>
          </cell>
          <cell r="F4" t="str">
            <v>Sm</v>
          </cell>
          <cell r="G4" t="str">
            <v>Rooms</v>
          </cell>
          <cell r="H4" t="str">
            <v>Price</v>
          </cell>
        </row>
        <row r="5">
          <cell r="B5">
            <v>1</v>
          </cell>
          <cell r="C5">
            <v>2</v>
          </cell>
          <cell r="D5" t="str">
            <v>Jánh F. 102</v>
          </cell>
          <cell r="E5" t="str">
            <v>Kert</v>
          </cell>
          <cell r="F5">
            <v>177</v>
          </cell>
          <cell r="G5">
            <v>3</v>
          </cell>
          <cell r="H5">
            <v>44250000</v>
          </cell>
        </row>
        <row r="6">
          <cell r="B6">
            <v>2</v>
          </cell>
          <cell r="C6">
            <v>3</v>
          </cell>
          <cell r="D6" t="str">
            <v>Dohány 52</v>
          </cell>
          <cell r="E6" t="str">
            <v>Kert</v>
          </cell>
          <cell r="F6">
            <v>149</v>
          </cell>
          <cell r="G6">
            <v>2</v>
          </cell>
          <cell r="H6">
            <v>29800000</v>
          </cell>
        </row>
        <row r="7">
          <cell r="B7">
            <v>3</v>
          </cell>
          <cell r="C7">
            <v>2</v>
          </cell>
          <cell r="D7" t="str">
            <v>Nap 8</v>
          </cell>
          <cell r="E7" t="str">
            <v>Tégla</v>
          </cell>
          <cell r="F7">
            <v>37</v>
          </cell>
          <cell r="G7">
            <v>4</v>
          </cell>
          <cell r="H7">
            <v>9250000</v>
          </cell>
        </row>
        <row r="8">
          <cell r="B8">
            <v>4</v>
          </cell>
          <cell r="C8">
            <v>13</v>
          </cell>
          <cell r="D8" t="str">
            <v>Nap 25</v>
          </cell>
          <cell r="E8" t="str">
            <v>Kert</v>
          </cell>
          <cell r="F8">
            <v>59</v>
          </cell>
          <cell r="G8">
            <v>3</v>
          </cell>
          <cell r="H8">
            <v>11800000</v>
          </cell>
        </row>
        <row r="9">
          <cell r="B9">
            <v>5</v>
          </cell>
          <cell r="C9">
            <v>1</v>
          </cell>
          <cell r="D9" t="str">
            <v>Alkotmány 16</v>
          </cell>
          <cell r="E9" t="str">
            <v>Panel</v>
          </cell>
          <cell r="F9">
            <v>174</v>
          </cell>
          <cell r="G9">
            <v>3</v>
          </cell>
          <cell r="H9">
            <v>34800000</v>
          </cell>
        </row>
        <row r="10">
          <cell r="B10">
            <v>6</v>
          </cell>
          <cell r="C10">
            <v>1</v>
          </cell>
          <cell r="D10" t="str">
            <v>Pacsirta 22</v>
          </cell>
          <cell r="E10" t="str">
            <v>Panel</v>
          </cell>
          <cell r="F10">
            <v>154</v>
          </cell>
          <cell r="G10">
            <v>4</v>
          </cell>
          <cell r="H10">
            <v>38500000</v>
          </cell>
        </row>
        <row r="11">
          <cell r="B11">
            <v>7</v>
          </cell>
          <cell r="C11">
            <v>3</v>
          </cell>
          <cell r="D11" t="str">
            <v>Kapisztrán 23/A</v>
          </cell>
          <cell r="E11" t="str">
            <v>Kert</v>
          </cell>
          <cell r="F11">
            <v>161</v>
          </cell>
          <cell r="G11">
            <v>2</v>
          </cell>
          <cell r="H11">
            <v>64400000</v>
          </cell>
        </row>
        <row r="12">
          <cell r="B12">
            <v>8</v>
          </cell>
          <cell r="C12">
            <v>13</v>
          </cell>
          <cell r="D12" t="str">
            <v>Aradi 3</v>
          </cell>
          <cell r="E12" t="str">
            <v>Kert</v>
          </cell>
          <cell r="F12">
            <v>110</v>
          </cell>
          <cell r="G12">
            <v>3</v>
          </cell>
          <cell r="H12">
            <v>27500000</v>
          </cell>
        </row>
        <row r="13">
          <cell r="B13">
            <v>9</v>
          </cell>
          <cell r="C13">
            <v>3</v>
          </cell>
          <cell r="D13" t="str">
            <v>Szél 17</v>
          </cell>
          <cell r="E13" t="str">
            <v>Kert</v>
          </cell>
          <cell r="F13">
            <v>142</v>
          </cell>
          <cell r="G13">
            <v>2</v>
          </cell>
          <cell r="H13">
            <v>35500000</v>
          </cell>
        </row>
        <row r="14">
          <cell r="B14">
            <v>10</v>
          </cell>
          <cell r="C14">
            <v>2</v>
          </cell>
          <cell r="D14" t="str">
            <v>Édes 26</v>
          </cell>
          <cell r="E14" t="str">
            <v>Tégla</v>
          </cell>
          <cell r="F14">
            <v>116</v>
          </cell>
          <cell r="G14">
            <v>4</v>
          </cell>
          <cell r="H14">
            <v>46400000</v>
          </cell>
        </row>
        <row r="15">
          <cell r="B15">
            <v>11</v>
          </cell>
          <cell r="C15">
            <v>2</v>
          </cell>
          <cell r="D15" t="str">
            <v>Pál Pék u 83</v>
          </cell>
          <cell r="E15" t="str">
            <v>Tégla</v>
          </cell>
          <cell r="F15">
            <v>146</v>
          </cell>
          <cell r="G15">
            <v>3</v>
          </cell>
          <cell r="H15">
            <v>36500000</v>
          </cell>
        </row>
        <row r="16">
          <cell r="B16">
            <v>12</v>
          </cell>
          <cell r="C16">
            <v>2</v>
          </cell>
          <cell r="D16" t="str">
            <v>Harrer Pál 51</v>
          </cell>
          <cell r="E16" t="str">
            <v>Kert</v>
          </cell>
          <cell r="F16">
            <v>128</v>
          </cell>
          <cell r="G16">
            <v>3</v>
          </cell>
          <cell r="H16">
            <v>25600000</v>
          </cell>
        </row>
        <row r="17">
          <cell r="B17">
            <v>13</v>
          </cell>
          <cell r="C17">
            <v>1</v>
          </cell>
          <cell r="D17" t="str">
            <v>Wesselényi 96</v>
          </cell>
          <cell r="E17" t="str">
            <v>Kert</v>
          </cell>
          <cell r="F17">
            <v>50</v>
          </cell>
          <cell r="G17">
            <v>3</v>
          </cell>
          <cell r="H17">
            <v>10000000</v>
          </cell>
        </row>
        <row r="18">
          <cell r="B18">
            <v>14</v>
          </cell>
          <cell r="C18">
            <v>3</v>
          </cell>
          <cell r="D18" t="str">
            <v>Csikósétány 4</v>
          </cell>
          <cell r="E18" t="str">
            <v>Panel</v>
          </cell>
          <cell r="F18">
            <v>116</v>
          </cell>
          <cell r="G18">
            <v>2</v>
          </cell>
          <cell r="H18">
            <v>29000000</v>
          </cell>
        </row>
        <row r="19">
          <cell r="B19">
            <v>15</v>
          </cell>
          <cell r="C19">
            <v>3</v>
          </cell>
          <cell r="D19" t="str">
            <v>Kép  34</v>
          </cell>
          <cell r="E19" t="str">
            <v>Kert</v>
          </cell>
          <cell r="F19">
            <v>96</v>
          </cell>
          <cell r="G19">
            <v>4</v>
          </cell>
          <cell r="H19">
            <v>28800000</v>
          </cell>
        </row>
      </sheetData>
      <sheetData sheetId="3" refreshError="1"/>
      <sheetData sheetId="4" refreshError="1"/>
      <sheetData sheetId="5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H23"/>
  <sheetViews>
    <sheetView workbookViewId="0">
      <selection activeCell="E2" sqref="E2"/>
    </sheetView>
  </sheetViews>
  <sheetFormatPr defaultRowHeight="15" x14ac:dyDescent="0.25"/>
  <cols>
    <col min="1" max="1" width="18.7109375" bestFit="1" customWidth="1"/>
    <col min="2" max="2" width="9.85546875" bestFit="1" customWidth="1"/>
    <col min="4" max="4" width="18.7109375" bestFit="1" customWidth="1"/>
    <col min="5" max="5" width="10" bestFit="1" customWidth="1"/>
    <col min="6" max="6" width="13.140625" bestFit="1" customWidth="1"/>
    <col min="7" max="7" width="5.140625" customWidth="1"/>
    <col min="8" max="8" width="14.5703125" bestFit="1" customWidth="1"/>
  </cols>
  <sheetData>
    <row r="1" spans="1:8" x14ac:dyDescent="0.25">
      <c r="A1" s="1" t="s">
        <v>19</v>
      </c>
      <c r="B1" s="1" t="s">
        <v>20</v>
      </c>
      <c r="D1" s="2" t="s">
        <v>21</v>
      </c>
      <c r="E1" s="2" t="s">
        <v>22</v>
      </c>
      <c r="F1" s="2" t="s">
        <v>25</v>
      </c>
      <c r="G1" s="2"/>
      <c r="H1" s="2" t="s">
        <v>24</v>
      </c>
    </row>
    <row r="2" spans="1:8" x14ac:dyDescent="0.25">
      <c r="A2" s="3" t="s">
        <v>12</v>
      </c>
      <c r="B2" s="4">
        <v>42061</v>
      </c>
      <c r="D2" s="3" t="s">
        <v>0</v>
      </c>
      <c r="E2" s="7">
        <f>SUMPRODUCT(MAX((D2=$A$2:$A$23)*ROW($A$2:$A$23)))</f>
        <v>20</v>
      </c>
      <c r="F2" s="8">
        <f>INDEX($B$1:$B$23,E2)</f>
        <v>42096</v>
      </c>
      <c r="G2" s="6"/>
      <c r="H2" s="9">
        <f>LOOKUP(2,1/($A$2:$A$23=D2),$B$2:$B$23)</f>
        <v>42096</v>
      </c>
    </row>
    <row r="3" spans="1:8" x14ac:dyDescent="0.25">
      <c r="A3" s="3" t="s">
        <v>15</v>
      </c>
      <c r="B3" s="4">
        <v>42062</v>
      </c>
      <c r="D3" s="3" t="s">
        <v>1</v>
      </c>
      <c r="E3" s="7">
        <f t="shared" ref="E3:E20" si="0">SUMPRODUCT(MAX((D3=$A$2:$A$23)*ROW($A$2:$A$23)))</f>
        <v>21</v>
      </c>
      <c r="F3" s="8">
        <f t="shared" ref="F3:F20" si="1">INDEX($B$1:$B$23,E3)</f>
        <v>42096</v>
      </c>
      <c r="G3" s="6"/>
      <c r="H3" s="9">
        <f t="shared" ref="H3:H20" si="2">LOOKUP(2,1/($A$2:$A$23=D3),$B$2:$B$23)</f>
        <v>42096</v>
      </c>
    </row>
    <row r="4" spans="1:8" x14ac:dyDescent="0.25">
      <c r="A4" s="3" t="s">
        <v>1</v>
      </c>
      <c r="B4" s="4">
        <v>42062</v>
      </c>
      <c r="D4" s="3" t="s">
        <v>2</v>
      </c>
      <c r="E4" s="7">
        <f t="shared" si="0"/>
        <v>7</v>
      </c>
      <c r="F4" s="8">
        <f t="shared" si="1"/>
        <v>42066</v>
      </c>
      <c r="G4" s="6"/>
      <c r="H4" s="9">
        <f t="shared" si="2"/>
        <v>42066</v>
      </c>
    </row>
    <row r="5" spans="1:8" x14ac:dyDescent="0.25">
      <c r="A5" s="3" t="s">
        <v>16</v>
      </c>
      <c r="B5" s="4">
        <v>42062</v>
      </c>
      <c r="D5" s="3" t="s">
        <v>3</v>
      </c>
      <c r="E5" s="7">
        <f t="shared" si="0"/>
        <v>8</v>
      </c>
      <c r="F5" s="8">
        <f t="shared" si="1"/>
        <v>42068</v>
      </c>
      <c r="G5" s="6"/>
      <c r="H5" s="9">
        <f t="shared" si="2"/>
        <v>42068</v>
      </c>
    </row>
    <row r="6" spans="1:8" x14ac:dyDescent="0.25">
      <c r="A6" s="3" t="s">
        <v>17</v>
      </c>
      <c r="B6" s="4">
        <v>42062</v>
      </c>
      <c r="D6" s="3" t="s">
        <v>4</v>
      </c>
      <c r="E6" s="7">
        <f t="shared" si="0"/>
        <v>22</v>
      </c>
      <c r="F6" s="8">
        <f t="shared" si="1"/>
        <v>42103</v>
      </c>
      <c r="G6" s="6"/>
      <c r="H6" s="9">
        <f t="shared" si="2"/>
        <v>42103</v>
      </c>
    </row>
    <row r="7" spans="1:8" x14ac:dyDescent="0.25">
      <c r="A7" s="3" t="s">
        <v>2</v>
      </c>
      <c r="B7" s="4">
        <v>42066</v>
      </c>
      <c r="D7" s="3" t="s">
        <v>5</v>
      </c>
      <c r="E7" s="7">
        <f t="shared" si="0"/>
        <v>9</v>
      </c>
      <c r="F7" s="8">
        <f t="shared" si="1"/>
        <v>42076</v>
      </c>
      <c r="G7" s="6"/>
      <c r="H7" s="9">
        <f t="shared" si="2"/>
        <v>42076</v>
      </c>
    </row>
    <row r="8" spans="1:8" x14ac:dyDescent="0.25">
      <c r="A8" s="3" t="s">
        <v>3</v>
      </c>
      <c r="B8" s="4">
        <v>42068</v>
      </c>
      <c r="D8" s="3" t="s">
        <v>6</v>
      </c>
      <c r="E8" s="7">
        <f t="shared" si="0"/>
        <v>10</v>
      </c>
      <c r="F8" s="8">
        <f t="shared" si="1"/>
        <v>42076</v>
      </c>
      <c r="G8" s="6"/>
      <c r="H8" s="9">
        <f t="shared" si="2"/>
        <v>42076</v>
      </c>
    </row>
    <row r="9" spans="1:8" x14ac:dyDescent="0.25">
      <c r="A9" s="3" t="s">
        <v>5</v>
      </c>
      <c r="B9" s="4">
        <v>42076</v>
      </c>
      <c r="D9" s="3" t="s">
        <v>7</v>
      </c>
      <c r="E9" s="7">
        <f t="shared" si="0"/>
        <v>11</v>
      </c>
      <c r="F9" s="8">
        <f t="shared" si="1"/>
        <v>42076</v>
      </c>
      <c r="G9" s="6"/>
      <c r="H9" s="9">
        <f t="shared" si="2"/>
        <v>42076</v>
      </c>
    </row>
    <row r="10" spans="1:8" x14ac:dyDescent="0.25">
      <c r="A10" s="3" t="s">
        <v>6</v>
      </c>
      <c r="B10" s="4">
        <v>42076</v>
      </c>
      <c r="D10" s="3" t="s">
        <v>8</v>
      </c>
      <c r="E10" s="7">
        <f t="shared" si="0"/>
        <v>13</v>
      </c>
      <c r="F10" s="8">
        <f t="shared" si="1"/>
        <v>42082</v>
      </c>
      <c r="G10" s="6"/>
      <c r="H10" s="9">
        <f t="shared" si="2"/>
        <v>42082</v>
      </c>
    </row>
    <row r="11" spans="1:8" x14ac:dyDescent="0.25">
      <c r="A11" s="3" t="s">
        <v>7</v>
      </c>
      <c r="B11" s="4">
        <v>42076</v>
      </c>
      <c r="D11" s="3" t="s">
        <v>9</v>
      </c>
      <c r="E11" s="7">
        <f t="shared" si="0"/>
        <v>14</v>
      </c>
      <c r="F11" s="8">
        <f t="shared" si="1"/>
        <v>42082</v>
      </c>
      <c r="G11" s="6"/>
      <c r="H11" s="9">
        <f t="shared" si="2"/>
        <v>42082</v>
      </c>
    </row>
    <row r="12" spans="1:8" x14ac:dyDescent="0.25">
      <c r="A12" s="3" t="s">
        <v>8</v>
      </c>
      <c r="B12" s="4">
        <v>42082</v>
      </c>
      <c r="D12" s="3" t="s">
        <v>10</v>
      </c>
      <c r="E12" s="7">
        <f t="shared" si="0"/>
        <v>15</v>
      </c>
      <c r="F12" s="8">
        <f t="shared" si="1"/>
        <v>42083</v>
      </c>
      <c r="G12" s="6"/>
      <c r="H12" s="9">
        <f t="shared" si="2"/>
        <v>42083</v>
      </c>
    </row>
    <row r="13" spans="1:8" x14ac:dyDescent="0.25">
      <c r="A13" s="3" t="s">
        <v>8</v>
      </c>
      <c r="B13" s="4">
        <v>42082</v>
      </c>
      <c r="D13" s="3" t="s">
        <v>11</v>
      </c>
      <c r="E13" s="7">
        <f t="shared" si="0"/>
        <v>23</v>
      </c>
      <c r="F13" s="8">
        <f t="shared" si="1"/>
        <v>42240</v>
      </c>
      <c r="G13" s="6"/>
      <c r="H13" s="9">
        <f t="shared" si="2"/>
        <v>42240</v>
      </c>
    </row>
    <row r="14" spans="1:8" x14ac:dyDescent="0.25">
      <c r="A14" s="3" t="s">
        <v>9</v>
      </c>
      <c r="B14" s="4">
        <v>42082</v>
      </c>
      <c r="D14" s="3" t="s">
        <v>12</v>
      </c>
      <c r="E14" s="7">
        <f t="shared" si="0"/>
        <v>2</v>
      </c>
      <c r="F14" s="8">
        <f t="shared" si="1"/>
        <v>42061</v>
      </c>
      <c r="G14" s="6"/>
      <c r="H14" s="9">
        <f t="shared" si="2"/>
        <v>42061</v>
      </c>
    </row>
    <row r="15" spans="1:8" x14ac:dyDescent="0.25">
      <c r="A15" s="3" t="s">
        <v>10</v>
      </c>
      <c r="B15" s="4">
        <v>42083</v>
      </c>
      <c r="D15" s="3" t="s">
        <v>13</v>
      </c>
      <c r="E15" s="7">
        <f t="shared" si="0"/>
        <v>16</v>
      </c>
      <c r="F15" s="8">
        <f t="shared" si="1"/>
        <v>42089</v>
      </c>
      <c r="G15" s="6"/>
      <c r="H15" s="9">
        <f t="shared" si="2"/>
        <v>42089</v>
      </c>
    </row>
    <row r="16" spans="1:8" x14ac:dyDescent="0.25">
      <c r="A16" s="3" t="s">
        <v>13</v>
      </c>
      <c r="B16" s="4">
        <v>42089</v>
      </c>
      <c r="D16" s="3" t="s">
        <v>14</v>
      </c>
      <c r="E16" s="7">
        <f t="shared" si="0"/>
        <v>17</v>
      </c>
      <c r="F16" s="8">
        <f t="shared" si="1"/>
        <v>42089</v>
      </c>
      <c r="G16" s="6"/>
      <c r="H16" s="9">
        <f t="shared" si="2"/>
        <v>42089</v>
      </c>
    </row>
    <row r="17" spans="1:8" x14ac:dyDescent="0.25">
      <c r="A17" s="3" t="s">
        <v>14</v>
      </c>
      <c r="B17" s="4">
        <v>42089</v>
      </c>
      <c r="D17" s="3" t="s">
        <v>15</v>
      </c>
      <c r="E17" s="7">
        <f t="shared" si="0"/>
        <v>3</v>
      </c>
      <c r="F17" s="8">
        <f t="shared" si="1"/>
        <v>42062</v>
      </c>
      <c r="G17" s="6"/>
      <c r="H17" s="9">
        <f t="shared" si="2"/>
        <v>42062</v>
      </c>
    </row>
    <row r="18" spans="1:8" x14ac:dyDescent="0.25">
      <c r="A18" s="3" t="s">
        <v>18</v>
      </c>
      <c r="B18" s="4">
        <v>42094</v>
      </c>
      <c r="D18" s="3" t="s">
        <v>16</v>
      </c>
      <c r="E18" s="7">
        <f t="shared" si="0"/>
        <v>5</v>
      </c>
      <c r="F18" s="8">
        <f t="shared" si="1"/>
        <v>42062</v>
      </c>
      <c r="G18" s="6"/>
      <c r="H18" s="9">
        <f t="shared" si="2"/>
        <v>42062</v>
      </c>
    </row>
    <row r="19" spans="1:8" x14ac:dyDescent="0.25">
      <c r="A19" s="3" t="s">
        <v>0</v>
      </c>
      <c r="B19" s="4">
        <v>42094</v>
      </c>
      <c r="D19" s="3" t="s">
        <v>17</v>
      </c>
      <c r="E19" s="7">
        <f t="shared" si="0"/>
        <v>6</v>
      </c>
      <c r="F19" s="8">
        <f t="shared" si="1"/>
        <v>42062</v>
      </c>
      <c r="G19" s="6"/>
      <c r="H19" s="9">
        <f t="shared" si="2"/>
        <v>42062</v>
      </c>
    </row>
    <row r="20" spans="1:8" x14ac:dyDescent="0.25">
      <c r="A20" s="3" t="s">
        <v>0</v>
      </c>
      <c r="B20" s="4">
        <v>42096</v>
      </c>
      <c r="D20" s="3" t="s">
        <v>18</v>
      </c>
      <c r="E20" s="7">
        <f t="shared" si="0"/>
        <v>18</v>
      </c>
      <c r="F20" s="8">
        <f t="shared" si="1"/>
        <v>42094</v>
      </c>
      <c r="G20" s="6"/>
      <c r="H20" s="9">
        <f t="shared" si="2"/>
        <v>42094</v>
      </c>
    </row>
    <row r="21" spans="1:8" x14ac:dyDescent="0.25">
      <c r="A21" s="3" t="s">
        <v>1</v>
      </c>
      <c r="B21" s="4">
        <v>42096</v>
      </c>
    </row>
    <row r="22" spans="1:8" x14ac:dyDescent="0.25">
      <c r="A22" s="3" t="s">
        <v>4</v>
      </c>
      <c r="B22" s="4">
        <v>42103</v>
      </c>
    </row>
    <row r="23" spans="1:8" x14ac:dyDescent="0.25">
      <c r="A23" s="3" t="s">
        <v>11</v>
      </c>
      <c r="B23" s="4">
        <v>42240</v>
      </c>
    </row>
  </sheetData>
  <sortState ref="A2:B23">
    <sortCondition ref="B5"/>
  </sortState>
  <conditionalFormatting sqref="A2:A23">
    <cfRule type="duplicateValues" dxfId="3" priority="2"/>
  </conditionalFormatting>
  <conditionalFormatting sqref="D2:D20">
    <cfRule type="duplicateValues" dxfId="2" priority="1"/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I23"/>
  <sheetViews>
    <sheetView workbookViewId="0">
      <selection activeCell="B3" sqref="B3"/>
    </sheetView>
  </sheetViews>
  <sheetFormatPr defaultRowHeight="15" x14ac:dyDescent="0.25"/>
  <cols>
    <col min="1" max="1" width="18.7109375" bestFit="1" customWidth="1"/>
    <col min="2" max="3" width="18.28515625" customWidth="1"/>
    <col min="5" max="5" width="18.7109375" bestFit="1" customWidth="1"/>
    <col min="6" max="6" width="19" customWidth="1"/>
    <col min="7" max="7" width="17.5703125" bestFit="1" customWidth="1"/>
    <col min="8" max="8" width="5.140625" customWidth="1"/>
    <col min="9" max="9" width="17.5703125" bestFit="1" customWidth="1"/>
  </cols>
  <sheetData>
    <row r="1" spans="1:9" x14ac:dyDescent="0.25">
      <c r="A1" s="1" t="s">
        <v>19</v>
      </c>
      <c r="B1" s="1" t="s">
        <v>20</v>
      </c>
      <c r="C1" s="1"/>
      <c r="E1" s="2" t="s">
        <v>21</v>
      </c>
      <c r="F1" s="2" t="s">
        <v>22</v>
      </c>
      <c r="G1" s="2" t="s">
        <v>23</v>
      </c>
      <c r="H1" s="2"/>
      <c r="I1" s="2" t="s">
        <v>24</v>
      </c>
    </row>
    <row r="2" spans="1:9" x14ac:dyDescent="0.25">
      <c r="A2" s="3" t="s">
        <v>12</v>
      </c>
      <c r="B2" s="4">
        <v>42061</v>
      </c>
      <c r="C2" s="4"/>
      <c r="E2" s="3" t="s">
        <v>0</v>
      </c>
      <c r="F2" s="5"/>
      <c r="G2" s="6"/>
      <c r="H2" s="6"/>
      <c r="I2" s="6"/>
    </row>
    <row r="3" spans="1:9" x14ac:dyDescent="0.25">
      <c r="A3" s="3" t="s">
        <v>15</v>
      </c>
      <c r="B3" s="4">
        <v>42062</v>
      </c>
      <c r="C3" s="4"/>
      <c r="E3" s="3" t="s">
        <v>1</v>
      </c>
      <c r="F3" s="5"/>
      <c r="G3" s="6"/>
      <c r="H3" s="6"/>
      <c r="I3" s="6"/>
    </row>
    <row r="4" spans="1:9" x14ac:dyDescent="0.25">
      <c r="A4" s="3" t="s">
        <v>1</v>
      </c>
      <c r="B4" s="4">
        <v>42062</v>
      </c>
      <c r="C4" s="4"/>
      <c r="E4" s="3" t="s">
        <v>2</v>
      </c>
      <c r="F4" s="5"/>
      <c r="G4" s="6"/>
      <c r="H4" s="6"/>
      <c r="I4" s="6"/>
    </row>
    <row r="5" spans="1:9" x14ac:dyDescent="0.25">
      <c r="A5" s="3" t="s">
        <v>16</v>
      </c>
      <c r="B5" s="4">
        <v>42062</v>
      </c>
      <c r="C5" s="4"/>
      <c r="E5" s="3" t="s">
        <v>3</v>
      </c>
      <c r="F5" s="5"/>
      <c r="G5" s="6"/>
      <c r="H5" s="6"/>
      <c r="I5" s="6"/>
    </row>
    <row r="6" spans="1:9" x14ac:dyDescent="0.25">
      <c r="A6" s="3" t="s">
        <v>17</v>
      </c>
      <c r="B6" s="4">
        <v>42062</v>
      </c>
      <c r="C6" s="4"/>
      <c r="E6" s="3" t="s">
        <v>4</v>
      </c>
      <c r="F6" s="5"/>
      <c r="G6" s="6"/>
      <c r="H6" s="6"/>
      <c r="I6" s="6"/>
    </row>
    <row r="7" spans="1:9" x14ac:dyDescent="0.25">
      <c r="A7" s="3" t="s">
        <v>2</v>
      </c>
      <c r="B7" s="4">
        <v>42066</v>
      </c>
      <c r="C7" s="4"/>
      <c r="E7" s="3" t="s">
        <v>5</v>
      </c>
      <c r="F7" s="5"/>
      <c r="G7" s="6"/>
      <c r="H7" s="6"/>
      <c r="I7" s="6"/>
    </row>
    <row r="8" spans="1:9" x14ac:dyDescent="0.25">
      <c r="A8" s="3" t="s">
        <v>3</v>
      </c>
      <c r="B8" s="4">
        <v>42068</v>
      </c>
      <c r="C8" s="4"/>
      <c r="E8" s="3" t="s">
        <v>6</v>
      </c>
      <c r="F8" s="5"/>
      <c r="G8" s="6"/>
      <c r="H8" s="6"/>
      <c r="I8" s="6"/>
    </row>
    <row r="9" spans="1:9" x14ac:dyDescent="0.25">
      <c r="A9" s="3" t="s">
        <v>5</v>
      </c>
      <c r="B9" s="4">
        <v>42076</v>
      </c>
      <c r="C9" s="4"/>
      <c r="E9" s="3" t="s">
        <v>7</v>
      </c>
      <c r="F9" s="5"/>
      <c r="G9" s="6"/>
      <c r="H9" s="6"/>
      <c r="I9" s="6"/>
    </row>
    <row r="10" spans="1:9" x14ac:dyDescent="0.25">
      <c r="A10" s="3" t="s">
        <v>6</v>
      </c>
      <c r="B10" s="4">
        <v>42076</v>
      </c>
      <c r="C10" s="4"/>
      <c r="E10" s="3" t="s">
        <v>8</v>
      </c>
      <c r="F10" s="5"/>
      <c r="G10" s="6"/>
      <c r="H10" s="6"/>
      <c r="I10" s="6"/>
    </row>
    <row r="11" spans="1:9" x14ac:dyDescent="0.25">
      <c r="A11" s="3" t="s">
        <v>7</v>
      </c>
      <c r="B11" s="4">
        <v>42076</v>
      </c>
      <c r="C11" s="4"/>
      <c r="E11" s="3" t="s">
        <v>9</v>
      </c>
      <c r="F11" s="5"/>
      <c r="G11" s="6"/>
      <c r="H11" s="6"/>
      <c r="I11" s="6"/>
    </row>
    <row r="12" spans="1:9" x14ac:dyDescent="0.25">
      <c r="A12" s="3" t="s">
        <v>8</v>
      </c>
      <c r="B12" s="4">
        <v>42082</v>
      </c>
      <c r="C12" s="4"/>
      <c r="E12" s="3" t="s">
        <v>10</v>
      </c>
      <c r="F12" s="5"/>
      <c r="G12" s="6"/>
      <c r="H12" s="6"/>
      <c r="I12" s="6"/>
    </row>
    <row r="13" spans="1:9" x14ac:dyDescent="0.25">
      <c r="A13" s="3" t="s">
        <v>8</v>
      </c>
      <c r="B13" s="4">
        <v>42082</v>
      </c>
      <c r="C13" s="4"/>
      <c r="E13" s="3" t="s">
        <v>11</v>
      </c>
      <c r="F13" s="5"/>
      <c r="G13" s="6"/>
      <c r="H13" s="6"/>
      <c r="I13" s="6"/>
    </row>
    <row r="14" spans="1:9" x14ac:dyDescent="0.25">
      <c r="A14" s="3" t="s">
        <v>9</v>
      </c>
      <c r="B14" s="4">
        <v>42082</v>
      </c>
      <c r="C14" s="4"/>
      <c r="E14" s="3" t="s">
        <v>12</v>
      </c>
      <c r="F14" s="5"/>
      <c r="G14" s="6"/>
      <c r="H14" s="6"/>
      <c r="I14" s="6"/>
    </row>
    <row r="15" spans="1:9" x14ac:dyDescent="0.25">
      <c r="A15" s="3" t="s">
        <v>10</v>
      </c>
      <c r="B15" s="4">
        <v>42083</v>
      </c>
      <c r="C15" s="4"/>
      <c r="E15" s="3" t="s">
        <v>13</v>
      </c>
      <c r="F15" s="5"/>
      <c r="G15" s="6"/>
      <c r="H15" s="6"/>
      <c r="I15" s="6"/>
    </row>
    <row r="16" spans="1:9" x14ac:dyDescent="0.25">
      <c r="A16" s="3" t="s">
        <v>13</v>
      </c>
      <c r="B16" s="4">
        <v>42089</v>
      </c>
      <c r="C16" s="4"/>
      <c r="E16" s="3" t="s">
        <v>14</v>
      </c>
      <c r="F16" s="5"/>
      <c r="G16" s="6"/>
      <c r="H16" s="6"/>
      <c r="I16" s="6"/>
    </row>
    <row r="17" spans="1:9" x14ac:dyDescent="0.25">
      <c r="A17" s="3" t="s">
        <v>14</v>
      </c>
      <c r="B17" s="4">
        <v>42089</v>
      </c>
      <c r="C17" s="4"/>
      <c r="E17" s="3" t="s">
        <v>15</v>
      </c>
      <c r="F17" s="5"/>
      <c r="G17" s="6"/>
      <c r="H17" s="6"/>
      <c r="I17" s="6"/>
    </row>
    <row r="18" spans="1:9" x14ac:dyDescent="0.25">
      <c r="A18" s="3" t="s">
        <v>18</v>
      </c>
      <c r="B18" s="4">
        <v>42094</v>
      </c>
      <c r="C18" s="4"/>
      <c r="E18" s="3" t="s">
        <v>16</v>
      </c>
      <c r="F18" s="5"/>
      <c r="G18" s="6"/>
      <c r="H18" s="6"/>
      <c r="I18" s="6"/>
    </row>
    <row r="19" spans="1:9" x14ac:dyDescent="0.25">
      <c r="A19" s="3" t="s">
        <v>0</v>
      </c>
      <c r="B19" s="4">
        <v>42094</v>
      </c>
      <c r="C19" s="4"/>
      <c r="E19" s="3" t="s">
        <v>17</v>
      </c>
      <c r="F19" s="5"/>
      <c r="G19" s="6"/>
      <c r="H19" s="6"/>
      <c r="I19" s="6"/>
    </row>
    <row r="20" spans="1:9" x14ac:dyDescent="0.25">
      <c r="A20" s="3" t="s">
        <v>0</v>
      </c>
      <c r="B20" s="4">
        <v>42096</v>
      </c>
      <c r="C20" s="4"/>
      <c r="E20" s="3" t="s">
        <v>18</v>
      </c>
      <c r="F20" s="5"/>
      <c r="G20" s="6"/>
      <c r="H20" s="6"/>
      <c r="I20" s="6"/>
    </row>
    <row r="21" spans="1:9" x14ac:dyDescent="0.25">
      <c r="A21" s="3" t="s">
        <v>1</v>
      </c>
      <c r="B21" s="4">
        <v>42096</v>
      </c>
      <c r="C21" s="4"/>
    </row>
    <row r="22" spans="1:9" x14ac:dyDescent="0.25">
      <c r="A22" s="3" t="s">
        <v>4</v>
      </c>
      <c r="B22" s="4">
        <v>42103</v>
      </c>
      <c r="C22" s="4"/>
    </row>
    <row r="23" spans="1:9" x14ac:dyDescent="0.25">
      <c r="A23" s="3" t="s">
        <v>11</v>
      </c>
      <c r="B23" s="4">
        <v>42240</v>
      </c>
      <c r="C23" s="4"/>
    </row>
  </sheetData>
  <sortState ref="A2:B23">
    <sortCondition ref="B3"/>
  </sortState>
  <conditionalFormatting sqref="A2:A23">
    <cfRule type="duplicateValues" dxfId="1" priority="2"/>
  </conditionalFormatting>
  <conditionalFormatting sqref="E2:E20">
    <cfRule type="duplicateValues" dxfId="0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/>
  <dimension ref="B2:N13"/>
  <sheetViews>
    <sheetView tabSelected="1" zoomScaleNormal="100" workbookViewId="0">
      <selection activeCell="F3" sqref="F3"/>
    </sheetView>
  </sheetViews>
  <sheetFormatPr defaultRowHeight="15" x14ac:dyDescent="0.25"/>
  <cols>
    <col min="2" max="2" width="12.7109375" customWidth="1"/>
    <col min="3" max="3" width="19" customWidth="1"/>
    <col min="5" max="5" width="13.28515625" customWidth="1"/>
    <col min="6" max="6" width="19.5703125" bestFit="1" customWidth="1"/>
    <col min="10" max="10" width="9.7109375" bestFit="1" customWidth="1"/>
    <col min="11" max="11" width="10.85546875" customWidth="1"/>
    <col min="14" max="14" width="14.85546875" customWidth="1"/>
  </cols>
  <sheetData>
    <row r="2" spans="2:14" x14ac:dyDescent="0.25">
      <c r="B2" s="10" t="s">
        <v>26</v>
      </c>
      <c r="C2" s="10" t="s">
        <v>37</v>
      </c>
      <c r="E2" s="11" t="s">
        <v>26</v>
      </c>
      <c r="F2" s="11" t="s">
        <v>27</v>
      </c>
      <c r="J2" s="10" t="s">
        <v>33</v>
      </c>
      <c r="K2" s="10" t="s">
        <v>36</v>
      </c>
      <c r="M2" s="11" t="s">
        <v>34</v>
      </c>
      <c r="N2" s="11" t="s">
        <v>35</v>
      </c>
    </row>
    <row r="3" spans="2:14" x14ac:dyDescent="0.25">
      <c r="B3" t="s">
        <v>28</v>
      </c>
      <c r="C3" s="6">
        <v>42058</v>
      </c>
      <c r="E3" t="s">
        <v>28</v>
      </c>
      <c r="F3" s="6">
        <f>LOOKUP(2,1/(Rendszám=E3),Szerviz_dátum)</f>
        <v>42301</v>
      </c>
      <c r="J3">
        <v>0</v>
      </c>
      <c r="K3">
        <v>1</v>
      </c>
      <c r="M3">
        <v>22</v>
      </c>
      <c r="N3">
        <f>LOOKUP(M3,Ponthatár,Érdemjegy)</f>
        <v>2</v>
      </c>
    </row>
    <row r="4" spans="2:14" x14ac:dyDescent="0.25">
      <c r="B4" t="s">
        <v>29</v>
      </c>
      <c r="C4" s="6">
        <v>42077</v>
      </c>
      <c r="E4" t="s">
        <v>29</v>
      </c>
      <c r="J4">
        <v>20</v>
      </c>
      <c r="K4">
        <v>2</v>
      </c>
      <c r="M4">
        <v>45</v>
      </c>
      <c r="N4">
        <f>LOOKUP(M4,Ponthatár,Érdemjegy)</f>
        <v>3</v>
      </c>
    </row>
    <row r="5" spans="2:14" x14ac:dyDescent="0.25">
      <c r="B5" t="s">
        <v>30</v>
      </c>
      <c r="C5" s="6">
        <v>42122</v>
      </c>
      <c r="E5" t="s">
        <v>30</v>
      </c>
      <c r="J5">
        <v>40</v>
      </c>
      <c r="K5">
        <v>3</v>
      </c>
      <c r="M5">
        <v>23</v>
      </c>
      <c r="N5">
        <f>LOOKUP(M5,Ponthatár,Érdemjegy)</f>
        <v>2</v>
      </c>
    </row>
    <row r="6" spans="2:14" x14ac:dyDescent="0.25">
      <c r="B6" t="s">
        <v>31</v>
      </c>
      <c r="C6" s="6">
        <v>42186</v>
      </c>
      <c r="E6" t="s">
        <v>31</v>
      </c>
      <c r="J6">
        <v>60</v>
      </c>
      <c r="K6">
        <v>4</v>
      </c>
      <c r="M6">
        <v>64</v>
      </c>
      <c r="N6">
        <f>LOOKUP(M6,Ponthatár,Érdemjegy)</f>
        <v>4</v>
      </c>
    </row>
    <row r="7" spans="2:14" x14ac:dyDescent="0.25">
      <c r="B7" t="s">
        <v>29</v>
      </c>
      <c r="C7" s="6">
        <v>42199</v>
      </c>
      <c r="E7" t="s">
        <v>32</v>
      </c>
      <c r="J7">
        <v>80</v>
      </c>
      <c r="K7">
        <v>5</v>
      </c>
      <c r="M7">
        <v>90</v>
      </c>
      <c r="N7">
        <f>LOOKUP(M7,Ponthatár,Érdemjegy)</f>
        <v>5</v>
      </c>
    </row>
    <row r="8" spans="2:14" x14ac:dyDescent="0.25">
      <c r="B8" t="s">
        <v>30</v>
      </c>
      <c r="C8" s="6">
        <v>42207</v>
      </c>
    </row>
    <row r="9" spans="2:14" x14ac:dyDescent="0.25">
      <c r="B9" t="s">
        <v>28</v>
      </c>
      <c r="C9" s="6">
        <v>42235</v>
      </c>
    </row>
    <row r="10" spans="2:14" x14ac:dyDescent="0.25">
      <c r="B10" t="s">
        <v>31</v>
      </c>
      <c r="C10" s="6">
        <v>42265</v>
      </c>
    </row>
    <row r="11" spans="2:14" x14ac:dyDescent="0.25">
      <c r="B11" t="s">
        <v>32</v>
      </c>
      <c r="C11" s="6">
        <v>42290</v>
      </c>
    </row>
    <row r="12" spans="2:14" x14ac:dyDescent="0.25">
      <c r="B12" t="s">
        <v>28</v>
      </c>
      <c r="C12" s="6">
        <v>42301</v>
      </c>
    </row>
    <row r="13" spans="2:14" x14ac:dyDescent="0.25">
      <c r="B13" t="s">
        <v>32</v>
      </c>
      <c r="C13" s="6">
        <v>42362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4</vt:i4>
      </vt:variant>
    </vt:vector>
  </HeadingPairs>
  <TitlesOfParts>
    <vt:vector size="7" baseType="lpstr">
      <vt:lpstr>Utolsó előforduás sora</vt:lpstr>
      <vt:lpstr>Gyakorlás</vt:lpstr>
      <vt:lpstr>Netre</vt:lpstr>
      <vt:lpstr>Érdemjegy</vt:lpstr>
      <vt:lpstr>Ponthatár</vt:lpstr>
      <vt:lpstr>Rendszám</vt:lpstr>
      <vt:lpstr>Szerviz_dátum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Rendszergazda</dc:creator>
  <cp:lastModifiedBy>Rendszergazda</cp:lastModifiedBy>
  <dcterms:created xsi:type="dcterms:W3CDTF">2015-10-25T21:14:25Z</dcterms:created>
  <dcterms:modified xsi:type="dcterms:W3CDTF">2016-02-21T23:14:28Z</dcterms:modified>
</cp:coreProperties>
</file>