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éter\Documents\"/>
    </mc:Choice>
  </mc:AlternateContent>
  <bookViews>
    <workbookView xWindow="0" yWindow="0" windowWidth="21600" windowHeight="9924" activeTab="2"/>
  </bookViews>
  <sheets>
    <sheet name="Számla" sheetId="1" r:id="rId1"/>
    <sheet name="Partnerek" sheetId="3" r:id="rId2"/>
    <sheet name="Ptár" sheetId="2" r:id="rId3"/>
  </sheets>
  <definedNames>
    <definedName name="Oszl_PartNev">T_Partneruj[Név]</definedName>
    <definedName name="Oszl_TartNev">T_Partneruj[TartNév]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E23" i="1"/>
  <c r="E24" i="1"/>
  <c r="F22" i="1"/>
  <c r="F23" i="1"/>
  <c r="F24" i="1"/>
  <c r="E17" i="1" l="1"/>
  <c r="F17" i="1" s="1"/>
  <c r="E18" i="1"/>
  <c r="F18" i="1" s="1"/>
  <c r="E19" i="1"/>
  <c r="F19" i="1" s="1"/>
  <c r="E20" i="1"/>
  <c r="F20" i="1" s="1"/>
  <c r="E21" i="1"/>
  <c r="F21" i="1"/>
  <c r="E14" i="1"/>
  <c r="F14" i="1" s="1"/>
  <c r="E15" i="1"/>
  <c r="F15" i="1" s="1"/>
  <c r="E16" i="1"/>
  <c r="F16" i="1" s="1"/>
  <c r="A3" i="3" a="1"/>
  <c r="A3" i="3" s="1"/>
  <c r="C3" i="3" l="1"/>
  <c r="B3" i="3"/>
  <c r="A4" i="3" a="1"/>
  <c r="A4" i="3" s="1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D3" i="3" l="1"/>
  <c r="E3" i="3"/>
  <c r="D4" i="3"/>
  <c r="E4" i="3"/>
  <c r="C4" i="3"/>
  <c r="B4" i="3"/>
  <c r="A5" i="3" a="1"/>
  <c r="A5" i="3" s="1"/>
  <c r="D25" i="1"/>
  <c r="E5" i="3" l="1"/>
  <c r="B5" i="3"/>
  <c r="D5" i="3"/>
  <c r="C5" i="3"/>
  <c r="A6" i="3" a="1"/>
  <c r="A6" i="3" s="1"/>
  <c r="E25" i="1"/>
  <c r="F25" i="1"/>
  <c r="B6" i="3" l="1"/>
  <c r="C6" i="3"/>
  <c r="E6" i="3"/>
  <c r="D6" i="3"/>
  <c r="A7" i="3" a="1"/>
  <c r="A7" i="3" s="1"/>
  <c r="C7" i="3" l="1"/>
  <c r="B7" i="3"/>
  <c r="D7" i="3"/>
  <c r="E7" i="3"/>
  <c r="A8" i="3" a="1"/>
  <c r="A8" i="3" s="1"/>
  <c r="D8" i="3" l="1"/>
  <c r="E8" i="3"/>
  <c r="C8" i="3"/>
  <c r="B8" i="3"/>
  <c r="A9" i="3" a="1"/>
  <c r="A9" i="3" s="1"/>
  <c r="E9" i="3" l="1"/>
  <c r="D9" i="3"/>
  <c r="B9" i="3"/>
  <c r="C9" i="3"/>
  <c r="A10" i="3" a="1"/>
  <c r="A10" i="3" s="1"/>
  <c r="B10" i="3" l="1"/>
  <c r="E10" i="3"/>
  <c r="C10" i="3"/>
  <c r="D10" i="3"/>
  <c r="A11" i="3" a="1"/>
  <c r="A11" i="3" s="1"/>
  <c r="A12" i="3" s="1" a="1"/>
  <c r="A12" i="3" s="1"/>
  <c r="C12" i="3" l="1"/>
  <c r="E12" i="3"/>
  <c r="D12" i="3"/>
  <c r="B12" i="3"/>
  <c r="A13" i="3" a="1"/>
  <c r="A13" i="3" s="1"/>
  <c r="C11" i="3"/>
  <c r="D11" i="3"/>
  <c r="B11" i="3"/>
  <c r="E11" i="3"/>
  <c r="B13" i="3" l="1"/>
  <c r="C13" i="3"/>
  <c r="D13" i="3"/>
  <c r="E13" i="3"/>
  <c r="A14" i="3" a="1"/>
  <c r="A14" i="3" s="1"/>
  <c r="A15" i="3" l="1" a="1"/>
  <c r="A15" i="3" s="1"/>
  <c r="B14" i="3"/>
  <c r="D14" i="3"/>
  <c r="E14" i="3"/>
  <c r="C14" i="3"/>
  <c r="B15" i="3" l="1"/>
  <c r="C15" i="3"/>
  <c r="D15" i="3"/>
  <c r="E15" i="3"/>
  <c r="A16" i="3" a="1"/>
  <c r="A16" i="3" s="1"/>
  <c r="C16" i="3" l="1"/>
  <c r="B16" i="3"/>
  <c r="D16" i="3"/>
  <c r="E16" i="3"/>
  <c r="A17" i="3" a="1"/>
  <c r="A17" i="3" s="1"/>
  <c r="A18" i="3" l="1" a="1"/>
  <c r="A18" i="3" s="1"/>
  <c r="B17" i="3"/>
  <c r="D17" i="3"/>
  <c r="C17" i="3"/>
  <c r="E17" i="3"/>
  <c r="C18" i="3" l="1"/>
  <c r="E18" i="3"/>
  <c r="F8" i="3" s="1" a="1"/>
  <c r="F8" i="3" s="1"/>
  <c r="D18" i="3"/>
  <c r="B18" i="3"/>
  <c r="F18" i="3" l="1" a="1"/>
  <c r="F18" i="3" s="1"/>
  <c r="F10" i="3" a="1"/>
  <c r="F10" i="3" s="1"/>
  <c r="F11" i="3" a="1"/>
  <c r="F11" i="3" s="1"/>
  <c r="F15" i="3" a="1"/>
  <c r="F15" i="3" s="1"/>
  <c r="F16" i="3" a="1"/>
  <c r="F16" i="3" s="1"/>
  <c r="F13" i="3" a="1"/>
  <c r="F13" i="3" s="1"/>
  <c r="F3" i="3" a="1"/>
  <c r="F3" i="3" s="1"/>
  <c r="F17" i="3" a="1"/>
  <c r="F17" i="3" s="1"/>
  <c r="F6" i="3" a="1"/>
  <c r="F6" i="3" s="1"/>
  <c r="F9" i="3" a="1"/>
  <c r="F9" i="3" s="1"/>
  <c r="F14" i="3" a="1"/>
  <c r="F14" i="3" s="1"/>
  <c r="F4" i="3" a="1"/>
  <c r="F4" i="3" s="1"/>
  <c r="F7" i="3" a="1"/>
  <c r="F7" i="3" s="1"/>
  <c r="F5" i="3" a="1"/>
  <c r="F5" i="3" s="1"/>
  <c r="F12" i="3" a="1"/>
  <c r="F12" i="3" s="1"/>
</calcChain>
</file>

<file path=xl/sharedStrings.xml><?xml version="1.0" encoding="utf-8"?>
<sst xmlns="http://schemas.openxmlformats.org/spreadsheetml/2006/main" count="50" uniqueCount="30">
  <si>
    <t>Számlák</t>
  </si>
  <si>
    <t>Név</t>
  </si>
  <si>
    <t>Biz.sz</t>
  </si>
  <si>
    <t>Összeg</t>
  </si>
  <si>
    <t>Fizetve</t>
  </si>
  <si>
    <t>Alma Kft</t>
  </si>
  <si>
    <t>K/001</t>
  </si>
  <si>
    <t>Körte Kft</t>
  </si>
  <si>
    <t>K/002</t>
  </si>
  <si>
    <t>K/003</t>
  </si>
  <si>
    <t>Dió Bt</t>
  </si>
  <si>
    <t>K/004</t>
  </si>
  <si>
    <t>K/005</t>
  </si>
  <si>
    <t>K/006</t>
  </si>
  <si>
    <t>Pénztár</t>
  </si>
  <si>
    <t>Biz.Sz</t>
  </si>
  <si>
    <t>K/007</t>
  </si>
  <si>
    <t xml:space="preserve">Mogyoró </t>
  </si>
  <si>
    <t>Tartozás</t>
  </si>
  <si>
    <t>K/008</t>
  </si>
  <si>
    <t>Som Bt</t>
  </si>
  <si>
    <t>K/009</t>
  </si>
  <si>
    <t>Szla Db</t>
  </si>
  <si>
    <t>Partnerek képlettel</t>
  </si>
  <si>
    <t>Uj partner</t>
  </si>
  <si>
    <t>k/010</t>
  </si>
  <si>
    <t>Tart db</t>
  </si>
  <si>
    <t>TartNév</t>
  </si>
  <si>
    <t>Zöld Béla</t>
  </si>
  <si>
    <t>K/011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</si>
</sst>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2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/>
    <xf numFmtId="0" fontId="1" fillId="2" borderId="0" xfId="0" applyFont="1" applyFill="1"/>
    <xf numFmtId="164" fontId="0" fillId="0" borderId="0" xfId="0" applyNumberFormat="1"/>
    <xf numFmtId="164" fontId="0" fillId="0" borderId="0" xfId="0" applyNumberFormat="1" applyFill="1"/>
    <xf numFmtId="0" fontId="0" fillId="0" borderId="0" xfId="0" applyNumberFormat="1"/>
    <xf numFmtId="3" fontId="0" fillId="0" borderId="0" xfId="0" applyNumberFormat="1"/>
  </cellXfs>
  <cellStyles count="1">
    <cellStyle name="Normál" xfId="0" builtinId="0"/>
  </cellStyles>
  <dxfs count="13">
    <dxf>
      <numFmt numFmtId="3" formatCode="#,##0"/>
    </dxf>
    <dxf>
      <numFmt numFmtId="164" formatCode="#,##0_ ;[Red]\-#,##0\ "/>
    </dxf>
    <dxf>
      <numFmt numFmtId="164" formatCode="#,##0_ ;[Red]\-#,##0\ "/>
      <fill>
        <patternFill patternType="none">
          <fgColor indexed="64"/>
          <bgColor indexed="65"/>
        </patternFill>
      </fill>
    </dxf>
    <dxf>
      <numFmt numFmtId="164" formatCode="#,##0_ ;[Red]\-#,##0\ "/>
      <fill>
        <patternFill patternType="none">
          <fgColor indexed="64"/>
          <bgColor indexed="65"/>
        </patternFill>
      </fill>
    </dxf>
    <dxf>
      <numFmt numFmtId="164" formatCode="#,##0_ ;[Red]\-#,##0\ 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164" formatCode="#,##0_ ;[Red]\-#,##0\ "/>
    </dxf>
    <dxf>
      <numFmt numFmtId="0" formatCode="General"/>
    </dxf>
    <dxf>
      <numFmt numFmtId="164" formatCode="#,##0_ ;[Red]\-#,##0\ "/>
      <fill>
        <patternFill patternType="none">
          <fgColor indexed="64"/>
          <bgColor auto="1"/>
        </patternFill>
      </fill>
    </dxf>
    <dxf>
      <numFmt numFmtId="164" formatCode="#,##0_ ;[Red]\-#,##0\ "/>
    </dxf>
    <dxf>
      <numFmt numFmtId="164" formatCode="#,##0_ ;[Red]\-#,##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563880</xdr:colOff>
      <xdr:row>5</xdr:row>
      <xdr:rowOff>45720</xdr:rowOff>
    </xdr:from>
    <xdr:to>
      <xdr:col>11</xdr:col>
      <xdr:colOff>403860</xdr:colOff>
      <xdr:row>13</xdr:row>
      <xdr:rowOff>0</xdr:rowOff>
    </xdr:to>
    <xdr:sp macro="" textlink="">
      <xdr:nvSpPr>
        <xdr:cNvPr id="2" name="Szövegdoboz 1"/>
        <xdr:cNvSpPr txBox="1"/>
      </xdr:nvSpPr>
      <xdr:spPr>
        <a:xfrm>
          <a:off x="5181600" y="960120"/>
          <a:ext cx="2278380" cy="15773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u-HU" sz="1100"/>
            <a:t>Itt a</a:t>
          </a:r>
          <a:r>
            <a:rPr lang="hu-HU" sz="1100" baseline="0"/>
            <a:t> felvitt partnereket automatikusan beteszi a partnerek táblába. Ami nem szép, hogy a legördúlő menüben nem tudom szűrni, hogy csak a tényleges nevek legyen benne</a:t>
          </a:r>
          <a:endParaRPr lang="hu-H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358140</xdr:colOff>
      <xdr:row>2</xdr:row>
      <xdr:rowOff>160020</xdr:rowOff>
    </xdr:from>
    <xdr:ext cx="2034540" cy="1417320"/>
    <xdr:sp macro="" textlink="">
      <xdr:nvSpPr>
        <xdr:cNvPr id="2" name="Szövegdoboz 1"/>
        <xdr:cNvSpPr txBox="1"/>
      </xdr:nvSpPr>
      <xdr:spPr>
        <a:xfrm>
          <a:off x="7117080" y="525780"/>
          <a:ext cx="2034540" cy="14173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hu-HU" sz="1100"/>
            <a:t>A nevek tábla kialakult bár itt is a</a:t>
          </a:r>
          <a:r>
            <a:rPr lang="hu-HU" sz="1100" baseline="0"/>
            <a:t> 0-t tartalmazó név oszlop zavaró, nem tudom eltűntetni.</a:t>
          </a:r>
          <a:endParaRPr lang="hu-HU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1</xdr:row>
      <xdr:rowOff>152400</xdr:rowOff>
    </xdr:from>
    <xdr:to>
      <xdr:col>10</xdr:col>
      <xdr:colOff>182880</xdr:colOff>
      <xdr:row>9</xdr:row>
      <xdr:rowOff>144780</xdr:rowOff>
    </xdr:to>
    <xdr:sp macro="" textlink="">
      <xdr:nvSpPr>
        <xdr:cNvPr id="3" name="Szövegdoboz 2"/>
        <xdr:cNvSpPr txBox="1"/>
      </xdr:nvSpPr>
      <xdr:spPr>
        <a:xfrm>
          <a:off x="3566160" y="335280"/>
          <a:ext cx="3154680" cy="14554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u-HU" sz="1100"/>
            <a:t>- A név oszlopba a</a:t>
          </a:r>
          <a:r>
            <a:rPr lang="hu-HU" sz="1100" baseline="0"/>
            <a:t> legördúlő listába a tartozók kerülnek, itt is a lista sok üres sort tartalmaz. Elkerülhető?</a:t>
          </a:r>
          <a:endParaRPr lang="hu-HU" sz="1100"/>
        </a:p>
        <a:p>
          <a:r>
            <a:rPr lang="hu-HU" sz="1100"/>
            <a:t>- A Biz.sz oszlopba legördülő listából szeretném választani az adott partner még ki nem fizetett számláit. Ez a lépés okozza a legnagyobb nehézséget , hogy ezeket hol és hogyan tudom dinamikusan összegyűjteni.</a:t>
          </a:r>
        </a:p>
        <a:p>
          <a:endParaRPr lang="hu-HU" sz="1100"/>
        </a:p>
      </xdr:txBody>
    </xdr:sp>
    <xdr:clientData/>
  </xdr:twoCellAnchor>
</xdr:wsDr>
</file>

<file path=xl/tables/table1.xml><?xml version="1.0" encoding="utf-8"?>
<table xmlns="http://schemas.openxmlformats.org/spreadsheetml/2006/main" id="2" name="T_Szamla" displayName="T_Szamla" ref="B4:F25" totalsRowCount="1">
  <autoFilter ref="B4:F24"/>
  <tableColumns count="5">
    <tableColumn id="1" name="Név" totalsRowLabel="Összeg"/>
    <tableColumn id="2" name="Biz.sz"/>
    <tableColumn id="3" name="Összeg" totalsRowFunction="sum" dataDxfId="12" totalsRowDxfId="4"/>
    <tableColumn id="4" name="Fizetve" totalsRowFunction="sum" dataDxfId="11" totalsRowDxfId="3">
      <calculatedColumnFormula>IF(NOT(ISBLANK(T_Szamla[[#This Row],[Név]])),SUMIFS(T_Ptar[Összeg],T_Ptar[Név],"="&amp;T_Szamla[[#This Row],[Név]],T_Ptar[Biz.Sz],"="&amp;T_Szamla[[#This Row],[Biz.sz]]),"")</calculatedColumnFormula>
    </tableColumn>
    <tableColumn id="5" name="Tartozás" totalsRowFunction="sum" dataDxfId="10" totalsRowDxfId="2">
      <calculatedColumnFormula>IF(NOT(ISBLANK(T_Szamla[[#This Row],[Név]])),T_Szamla[[#This Row],[Összeg]]-T_Szamla[[#This Row],[Fizetve]],"")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_Partneruj" displayName="T_Partneruj" ref="A2:F18" totalsRowShown="0">
  <autoFilter ref="A2:F18"/>
  <tableColumns count="6">
    <tableColumn id="1" name="Név" dataDxfId="9">
      <calculatedColumnFormula array="1">IFERROR(INDEX(T_Szamla[Név],MATCH(0,COUNTIF($A$2:A2,T_Szamla[Név]),0)),"")</calculatedColumnFormula>
    </tableColumn>
    <tableColumn id="2" name="Szla Db" dataDxfId="7">
      <calculatedColumnFormula>IF(ISNUMBER(SEARCH("??*",T_Partneruj[[#This Row],[Név]])),COUNTIFS(T_Szamla[Név],"="&amp;T_Partneruj[[#This Row],[Név]]),"")</calculatedColumnFormula>
    </tableColumn>
    <tableColumn id="3" name="Összeg" dataDxfId="1">
      <calculatedColumnFormula>IF(ISNUMBER(SEARCH("??*",T_Partneruj[[#This Row],[Név]])),SUMIF(T_Szamla[Név],"="&amp;T_Partneruj[[#This Row],[Név]],T_Szamla[Összeg]),"")</calculatedColumnFormula>
    </tableColumn>
    <tableColumn id="5" name="Tart db" dataDxfId="6">
      <calculatedColumnFormula>IF(ISNUMBER(SEARCH("??*",T_Partneruj[[#This Row],[Név]])),COUNTIFS(T_Szamla[Név],"="&amp;T_Partneruj[[#This Row],[Név]],T_Szamla[Tartozás],"&lt;&gt;0"),"")</calculatedColumnFormula>
    </tableColumn>
    <tableColumn id="4" name="Tartozás" dataDxfId="0">
      <calculatedColumnFormula>IF(ISNUMBER(SEARCH("??*",T_Partneruj[[#This Row],[Név]])),SUMIF(T_Szamla[Név],"="&amp;T_Partneruj[[#This Row],[Név]],T_Szamla[Tartozás]),"")</calculatedColumnFormula>
    </tableColumn>
    <tableColumn id="6" name="TartNév" dataDxfId="5">
      <calculatedColumnFormula array="1">IFERROR(INDEX(T_Partneruj[Név],SMALL(IF(T_Partneruj[Tartozás]&lt;&gt;0,ROW(T_Partneruj[Tartozás])-ROW(T_Partneruj[#Headers])),ROWS(A$3:A3))),"")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_Ptar" displayName="T_Ptar" ref="B3:D10" totalsRowShown="0">
  <autoFilter ref="B3:D10"/>
  <tableColumns count="3">
    <tableColumn id="1" name="Név"/>
    <tableColumn id="2" name="Biz.Sz"/>
    <tableColumn id="3" name="Összeg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25"/>
  <sheetViews>
    <sheetView workbookViewId="0">
      <selection activeCell="B15" sqref="B15"/>
    </sheetView>
  </sheetViews>
  <sheetFormatPr defaultRowHeight="14.4" x14ac:dyDescent="0.3"/>
  <cols>
    <col min="2" max="2" width="14" customWidth="1"/>
    <col min="6" max="6" width="8.88671875" style="1"/>
  </cols>
  <sheetData>
    <row r="3" spans="2:6" x14ac:dyDescent="0.3">
      <c r="B3" t="s">
        <v>0</v>
      </c>
    </row>
    <row r="4" spans="2:6" x14ac:dyDescent="0.3">
      <c r="B4" t="s">
        <v>1</v>
      </c>
      <c r="C4" t="s">
        <v>2</v>
      </c>
      <c r="D4" t="s">
        <v>3</v>
      </c>
      <c r="E4" s="2" t="s">
        <v>4</v>
      </c>
      <c r="F4" s="2" t="s">
        <v>18</v>
      </c>
    </row>
    <row r="5" spans="2:6" x14ac:dyDescent="0.3">
      <c r="B5" t="s">
        <v>5</v>
      </c>
      <c r="C5" t="s">
        <v>6</v>
      </c>
      <c r="D5" s="3">
        <v>100</v>
      </c>
      <c r="E5" s="3">
        <f>IF(NOT(ISBLANK(T_Szamla[[#This Row],[Név]])),SUMIFS(T_Ptar[Összeg],T_Ptar[Név],"="&amp;T_Szamla[[#This Row],[Név]],T_Ptar[Biz.Sz],"="&amp;T_Szamla[[#This Row],[Biz.sz]]),"")</f>
        <v>0</v>
      </c>
      <c r="F5" s="4">
        <f>IF(NOT(ISBLANK(T_Szamla[[#This Row],[Név]])),T_Szamla[[#This Row],[Összeg]]-T_Szamla[[#This Row],[Fizetve]],"")</f>
        <v>100</v>
      </c>
    </row>
    <row r="6" spans="2:6" x14ac:dyDescent="0.3">
      <c r="B6" t="s">
        <v>7</v>
      </c>
      <c r="C6" t="s">
        <v>8</v>
      </c>
      <c r="D6" s="3">
        <v>500</v>
      </c>
      <c r="E6" s="3">
        <f>IF(NOT(ISBLANK(T_Szamla[[#This Row],[Név]])),SUMIFS(T_Ptar[Összeg],T_Ptar[Név],"="&amp;T_Szamla[[#This Row],[Név]],T_Ptar[Biz.Sz],"="&amp;T_Szamla[[#This Row],[Biz.sz]]),"")</f>
        <v>100</v>
      </c>
      <c r="F6" s="4">
        <f>IF(NOT(ISBLANK(T_Szamla[[#This Row],[Név]])),T_Szamla[[#This Row],[Összeg]]-T_Szamla[[#This Row],[Fizetve]],"")</f>
        <v>400</v>
      </c>
    </row>
    <row r="7" spans="2:6" x14ac:dyDescent="0.3">
      <c r="B7" t="s">
        <v>5</v>
      </c>
      <c r="C7" t="s">
        <v>9</v>
      </c>
      <c r="D7" s="3">
        <v>3000</v>
      </c>
      <c r="E7" s="3">
        <f>IF(NOT(ISBLANK(T_Szamla[[#This Row],[Név]])),SUMIFS(T_Ptar[Összeg],T_Ptar[Név],"="&amp;T_Szamla[[#This Row],[Név]],T_Ptar[Biz.Sz],"="&amp;T_Szamla[[#This Row],[Biz.sz]]),"")</f>
        <v>1000</v>
      </c>
      <c r="F7" s="4">
        <f>IF(NOT(ISBLANK(T_Szamla[[#This Row],[Név]])),T_Szamla[[#This Row],[Összeg]]-T_Szamla[[#This Row],[Fizetve]],"")</f>
        <v>2000</v>
      </c>
    </row>
    <row r="8" spans="2:6" x14ac:dyDescent="0.3">
      <c r="B8" t="s">
        <v>10</v>
      </c>
      <c r="C8" t="s">
        <v>11</v>
      </c>
      <c r="D8" s="3">
        <v>25000</v>
      </c>
      <c r="E8" s="3">
        <f>IF(NOT(ISBLANK(T_Szamla[[#This Row],[Név]])),SUMIFS(T_Ptar[Összeg],T_Ptar[Név],"="&amp;T_Szamla[[#This Row],[Név]],T_Ptar[Biz.Sz],"="&amp;T_Szamla[[#This Row],[Biz.sz]]),"")</f>
        <v>0</v>
      </c>
      <c r="F8" s="4">
        <f>IF(NOT(ISBLANK(T_Szamla[[#This Row],[Név]])),T_Szamla[[#This Row],[Összeg]]-T_Szamla[[#This Row],[Fizetve]],"")</f>
        <v>25000</v>
      </c>
    </row>
    <row r="9" spans="2:6" x14ac:dyDescent="0.3">
      <c r="B9" t="s">
        <v>10</v>
      </c>
      <c r="C9" t="s">
        <v>12</v>
      </c>
      <c r="D9" s="3">
        <v>50000</v>
      </c>
      <c r="E9" s="3">
        <f>IF(NOT(ISBLANK(T_Szamla[[#This Row],[Név]])),SUMIFS(T_Ptar[Összeg],T_Ptar[Név],"="&amp;T_Szamla[[#This Row],[Név]],T_Ptar[Biz.Sz],"="&amp;T_Szamla[[#This Row],[Biz.sz]]),"")</f>
        <v>0</v>
      </c>
      <c r="F9" s="4">
        <f>IF(NOT(ISBLANK(T_Szamla[[#This Row],[Név]])),T_Szamla[[#This Row],[Összeg]]-T_Szamla[[#This Row],[Fizetve]],"")</f>
        <v>50000</v>
      </c>
    </row>
    <row r="10" spans="2:6" x14ac:dyDescent="0.3">
      <c r="B10" t="s">
        <v>17</v>
      </c>
      <c r="C10" t="s">
        <v>13</v>
      </c>
      <c r="D10" s="3">
        <v>2000</v>
      </c>
      <c r="E10" s="3">
        <f>IF(NOT(ISBLANK(T_Szamla[[#This Row],[Név]])),SUMIFS(T_Ptar[Összeg],T_Ptar[Név],"="&amp;T_Szamla[[#This Row],[Név]],T_Ptar[Biz.Sz],"="&amp;T_Szamla[[#This Row],[Biz.sz]]),"")</f>
        <v>0</v>
      </c>
      <c r="F10" s="4">
        <f>IF(NOT(ISBLANK(T_Szamla[[#This Row],[Név]])),T_Szamla[[#This Row],[Összeg]]-T_Szamla[[#This Row],[Fizetve]],"")</f>
        <v>2000</v>
      </c>
    </row>
    <row r="11" spans="2:6" x14ac:dyDescent="0.3">
      <c r="B11" t="s">
        <v>5</v>
      </c>
      <c r="C11" t="s">
        <v>16</v>
      </c>
      <c r="D11" s="3">
        <v>10000</v>
      </c>
      <c r="E11" s="3">
        <f>IF(NOT(ISBLANK(T_Szamla[[#This Row],[Név]])),SUMIFS(T_Ptar[Összeg],T_Ptar[Név],"="&amp;T_Szamla[[#This Row],[Név]],T_Ptar[Biz.Sz],"="&amp;T_Szamla[[#This Row],[Biz.sz]]),"")</f>
        <v>0</v>
      </c>
      <c r="F11" s="4">
        <f>IF(NOT(ISBLANK(T_Szamla[[#This Row],[Név]])),T_Szamla[[#This Row],[Összeg]]-T_Szamla[[#This Row],[Fizetve]],"")</f>
        <v>10000</v>
      </c>
    </row>
    <row r="12" spans="2:6" x14ac:dyDescent="0.3">
      <c r="B12" t="s">
        <v>5</v>
      </c>
      <c r="C12" t="s">
        <v>19</v>
      </c>
      <c r="D12" s="3">
        <v>6000</v>
      </c>
      <c r="E12" s="3">
        <f>IF(NOT(ISBLANK(T_Szamla[[#This Row],[Név]])),SUMIFS(T_Ptar[Összeg],T_Ptar[Név],"="&amp;T_Szamla[[#This Row],[Név]],T_Ptar[Biz.Sz],"="&amp;T_Szamla[[#This Row],[Biz.sz]]),"")</f>
        <v>6000</v>
      </c>
      <c r="F12" s="4">
        <f>IF(NOT(ISBLANK(T_Szamla[[#This Row],[Név]])),T_Szamla[[#This Row],[Összeg]]-T_Szamla[[#This Row],[Fizetve]],"")</f>
        <v>0</v>
      </c>
    </row>
    <row r="13" spans="2:6" x14ac:dyDescent="0.3">
      <c r="B13" t="s">
        <v>20</v>
      </c>
      <c r="C13" t="s">
        <v>21</v>
      </c>
      <c r="D13" s="3">
        <v>7000</v>
      </c>
      <c r="E13" s="3">
        <f>IF(NOT(ISBLANK(T_Szamla[[#This Row],[Név]])),SUMIFS(T_Ptar[Összeg],T_Ptar[Név],"="&amp;T_Szamla[[#This Row],[Név]],T_Ptar[Biz.Sz],"="&amp;T_Szamla[[#This Row],[Biz.sz]]),"")</f>
        <v>7000</v>
      </c>
      <c r="F13" s="4">
        <f>IF(NOT(ISBLANK(T_Szamla[[#This Row],[Név]])),T_Szamla[[#This Row],[Összeg]]-T_Szamla[[#This Row],[Fizetve]],"")</f>
        <v>0</v>
      </c>
    </row>
    <row r="14" spans="2:6" x14ac:dyDescent="0.3">
      <c r="B14" t="s">
        <v>24</v>
      </c>
      <c r="C14" t="s">
        <v>25</v>
      </c>
      <c r="D14" s="3">
        <v>5000</v>
      </c>
      <c r="E14" s="3">
        <f>IF(NOT(ISBLANK(T_Szamla[[#This Row],[Név]])),SUMIFS(T_Ptar[Összeg],T_Ptar[Név],"="&amp;T_Szamla[[#This Row],[Név]],T_Ptar[Biz.Sz],"="&amp;T_Szamla[[#This Row],[Biz.sz]]),"")</f>
        <v>0</v>
      </c>
      <c r="F14" s="4">
        <f>IF(NOT(ISBLANK(T_Szamla[[#This Row],[Név]])),T_Szamla[[#This Row],[Összeg]]-T_Szamla[[#This Row],[Fizetve]],"")</f>
        <v>5000</v>
      </c>
    </row>
    <row r="15" spans="2:6" x14ac:dyDescent="0.3">
      <c r="B15" t="s">
        <v>28</v>
      </c>
      <c r="C15" t="s">
        <v>29</v>
      </c>
      <c r="D15" s="3">
        <v>72000</v>
      </c>
      <c r="E15" s="3">
        <f>IF(NOT(ISBLANK(T_Szamla[[#This Row],[Név]])),SUMIFS(T_Ptar[Összeg],T_Ptar[Név],"="&amp;T_Szamla[[#This Row],[Név]],T_Ptar[Biz.Sz],"="&amp;T_Szamla[[#This Row],[Biz.sz]]),"")</f>
        <v>0</v>
      </c>
      <c r="F15" s="4">
        <f>IF(NOT(ISBLANK(T_Szamla[[#This Row],[Név]])),T_Szamla[[#This Row],[Összeg]]-T_Szamla[[#This Row],[Fizetve]],"")</f>
        <v>72000</v>
      </c>
    </row>
    <row r="16" spans="2:6" x14ac:dyDescent="0.3">
      <c r="D16" s="3"/>
      <c r="E16" s="3" t="str">
        <f>IF(NOT(ISBLANK(T_Szamla[[#This Row],[Név]])),SUMIFS(T_Ptar[Összeg],T_Ptar[Név],"="&amp;T_Szamla[[#This Row],[Név]],T_Ptar[Biz.Sz],"="&amp;T_Szamla[[#This Row],[Biz.sz]]),"")</f>
        <v/>
      </c>
      <c r="F16" s="4" t="str">
        <f>IF(NOT(ISBLANK(T_Szamla[[#This Row],[Név]])),T_Szamla[[#This Row],[Összeg]]-T_Szamla[[#This Row],[Fizetve]],"")</f>
        <v/>
      </c>
    </row>
    <row r="17" spans="2:6" x14ac:dyDescent="0.3">
      <c r="D17" s="3"/>
      <c r="E17" s="3" t="str">
        <f>IF(NOT(ISBLANK(T_Szamla[[#This Row],[Név]])),SUMIFS(T_Ptar[Összeg],T_Ptar[Név],"="&amp;T_Szamla[[#This Row],[Név]],T_Ptar[Biz.Sz],"="&amp;T_Szamla[[#This Row],[Biz.sz]]),"")</f>
        <v/>
      </c>
      <c r="F17" s="4" t="str">
        <f>IF(NOT(ISBLANK(T_Szamla[[#This Row],[Név]])),T_Szamla[[#This Row],[Összeg]]-T_Szamla[[#This Row],[Fizetve]],"")</f>
        <v/>
      </c>
    </row>
    <row r="18" spans="2:6" x14ac:dyDescent="0.3">
      <c r="D18" s="3"/>
      <c r="E18" s="3" t="str">
        <f>IF(NOT(ISBLANK(T_Szamla[[#This Row],[Név]])),SUMIFS(T_Ptar[Összeg],T_Ptar[Név],"="&amp;T_Szamla[[#This Row],[Név]],T_Ptar[Biz.Sz],"="&amp;T_Szamla[[#This Row],[Biz.sz]]),"")</f>
        <v/>
      </c>
      <c r="F18" s="4" t="str">
        <f>IF(NOT(ISBLANK(T_Szamla[[#This Row],[Név]])),T_Szamla[[#This Row],[Összeg]]-T_Szamla[[#This Row],[Fizetve]],"")</f>
        <v/>
      </c>
    </row>
    <row r="19" spans="2:6" x14ac:dyDescent="0.3">
      <c r="D19" s="3"/>
      <c r="E19" s="3" t="str">
        <f>IF(NOT(ISBLANK(T_Szamla[[#This Row],[Név]])),SUMIFS(T_Ptar[Összeg],T_Ptar[Név],"="&amp;T_Szamla[[#This Row],[Név]],T_Ptar[Biz.Sz],"="&amp;T_Szamla[[#This Row],[Biz.sz]]),"")</f>
        <v/>
      </c>
      <c r="F19" s="4" t="str">
        <f>IF(NOT(ISBLANK(T_Szamla[[#This Row],[Név]])),T_Szamla[[#This Row],[Összeg]]-T_Szamla[[#This Row],[Fizetve]],"")</f>
        <v/>
      </c>
    </row>
    <row r="20" spans="2:6" x14ac:dyDescent="0.3">
      <c r="D20" s="3"/>
      <c r="E20" s="3" t="str">
        <f>IF(NOT(ISBLANK(T_Szamla[[#This Row],[Név]])),SUMIFS(T_Ptar[Összeg],T_Ptar[Név],"="&amp;T_Szamla[[#This Row],[Név]],T_Ptar[Biz.Sz],"="&amp;T_Szamla[[#This Row],[Biz.sz]]),"")</f>
        <v/>
      </c>
      <c r="F20" s="4" t="str">
        <f>IF(NOT(ISBLANK(T_Szamla[[#This Row],[Név]])),T_Szamla[[#This Row],[Összeg]]-T_Szamla[[#This Row],[Fizetve]],"")</f>
        <v/>
      </c>
    </row>
    <row r="21" spans="2:6" x14ac:dyDescent="0.3">
      <c r="D21" s="3"/>
      <c r="E21" s="3" t="str">
        <f>IF(NOT(ISBLANK(T_Szamla[[#This Row],[Név]])),SUMIFS(T_Ptar[Összeg],T_Ptar[Név],"="&amp;T_Szamla[[#This Row],[Név]],T_Ptar[Biz.Sz],"="&amp;T_Szamla[[#This Row],[Biz.sz]]),"")</f>
        <v/>
      </c>
      <c r="F21" s="4" t="str">
        <f>IF(NOT(ISBLANK(T_Szamla[[#This Row],[Név]])),T_Szamla[[#This Row],[Összeg]]-T_Szamla[[#This Row],[Fizetve]],"")</f>
        <v/>
      </c>
    </row>
    <row r="22" spans="2:6" x14ac:dyDescent="0.3">
      <c r="D22" s="3"/>
      <c r="E22" s="3" t="str">
        <f>IF(NOT(ISBLANK(T_Szamla[[#This Row],[Név]])),SUMIFS(T_Ptar[Összeg],T_Ptar[Név],"="&amp;T_Szamla[[#This Row],[Név]],T_Ptar[Biz.Sz],"="&amp;T_Szamla[[#This Row],[Biz.sz]]),"")</f>
        <v/>
      </c>
      <c r="F22" s="4" t="str">
        <f>IF(NOT(ISBLANK(T_Szamla[[#This Row],[Név]])),T_Szamla[[#This Row],[Összeg]]-T_Szamla[[#This Row],[Fizetve]],"")</f>
        <v/>
      </c>
    </row>
    <row r="23" spans="2:6" x14ac:dyDescent="0.3">
      <c r="D23" s="3"/>
      <c r="E23" s="3" t="str">
        <f>IF(NOT(ISBLANK(T_Szamla[[#This Row],[Név]])),SUMIFS(T_Ptar[Összeg],T_Ptar[Név],"="&amp;T_Szamla[[#This Row],[Név]],T_Ptar[Biz.Sz],"="&amp;T_Szamla[[#This Row],[Biz.sz]]),"")</f>
        <v/>
      </c>
      <c r="F23" s="4" t="str">
        <f>IF(NOT(ISBLANK(T_Szamla[[#This Row],[Név]])),T_Szamla[[#This Row],[Összeg]]-T_Szamla[[#This Row],[Fizetve]],"")</f>
        <v/>
      </c>
    </row>
    <row r="24" spans="2:6" x14ac:dyDescent="0.3">
      <c r="D24" s="3"/>
      <c r="E24" s="3" t="str">
        <f>IF(NOT(ISBLANK(T_Szamla[[#This Row],[Név]])),SUMIFS(T_Ptar[Összeg],T_Ptar[Név],"="&amp;T_Szamla[[#This Row],[Név]],T_Ptar[Biz.Sz],"="&amp;T_Szamla[[#This Row],[Biz.sz]]),"")</f>
        <v/>
      </c>
      <c r="F24" s="4" t="str">
        <f>IF(NOT(ISBLANK(T_Szamla[[#This Row],[Név]])),T_Szamla[[#This Row],[Összeg]]-T_Szamla[[#This Row],[Fizetve]],"")</f>
        <v/>
      </c>
    </row>
    <row r="25" spans="2:6" x14ac:dyDescent="0.3">
      <c r="B25" t="s">
        <v>3</v>
      </c>
      <c r="D25" s="4">
        <f>SUBTOTAL(109,T_Szamla[Összeg])</f>
        <v>180600</v>
      </c>
      <c r="E25" s="4">
        <f>SUBTOTAL(109,T_Szamla[Fizetve])</f>
        <v>14100</v>
      </c>
      <c r="F25" s="4">
        <f>SUBTOTAL(109,T_Szamla[Tartozás])</f>
        <v>166500</v>
      </c>
    </row>
  </sheetData>
  <dataConsolidate/>
  <dataValidations count="1">
    <dataValidation type="list" allowBlank="1" sqref="B5:B24">
      <formula1>Oszl_PartNev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H3" sqref="H3"/>
    </sheetView>
  </sheetViews>
  <sheetFormatPr defaultRowHeight="14.4" x14ac:dyDescent="0.3"/>
  <cols>
    <col min="1" max="1" width="16.77734375" customWidth="1"/>
    <col min="2" max="2" width="13.77734375" customWidth="1"/>
    <col min="3" max="6" width="14.77734375" customWidth="1"/>
  </cols>
  <sheetData>
    <row r="1" spans="1:6" x14ac:dyDescent="0.3">
      <c r="A1" t="s">
        <v>23</v>
      </c>
    </row>
    <row r="2" spans="1:6" x14ac:dyDescent="0.3">
      <c r="A2" t="s">
        <v>1</v>
      </c>
      <c r="B2" t="s">
        <v>22</v>
      </c>
      <c r="C2" t="s">
        <v>3</v>
      </c>
      <c r="D2" t="s">
        <v>26</v>
      </c>
      <c r="E2" t="s">
        <v>18</v>
      </c>
      <c r="F2" t="s">
        <v>27</v>
      </c>
    </row>
    <row r="3" spans="1:6" x14ac:dyDescent="0.3">
      <c r="A3" t="str">
        <f t="array" ref="A3">IFERROR(INDEX(T_Szamla[Név],MATCH(0,COUNTIF($A$2:A2,T_Szamla[Név]),0)),"")</f>
        <v>Alma Kft</v>
      </c>
      <c r="B3">
        <f>IF(ISNUMBER(SEARCH("??*",T_Partneruj[[#This Row],[Név]])),COUNTIFS(T_Szamla[Név],"="&amp;T_Partneruj[[#This Row],[Név]]),"")</f>
        <v>4</v>
      </c>
      <c r="C3" s="3">
        <f>IF(ISNUMBER(SEARCH("??*",T_Partneruj[[#This Row],[Név]])),SUMIF(T_Szamla[Név],"="&amp;T_Partneruj[[#This Row],[Név]],T_Szamla[Összeg]),"")</f>
        <v>19100</v>
      </c>
      <c r="D3">
        <f>IF(ISNUMBER(SEARCH("??*",T_Partneruj[[#This Row],[Név]])),COUNTIFS(T_Szamla[Név],"="&amp;T_Partneruj[[#This Row],[Név]],T_Szamla[Tartozás],"&lt;&gt;0"),"")</f>
        <v>3</v>
      </c>
      <c r="E3" s="6">
        <f>IF(ISNUMBER(SEARCH("??*",T_Partneruj[[#This Row],[Név]])),SUMIF(T_Szamla[Név],"="&amp;T_Partneruj[[#This Row],[Név]],T_Szamla[Tartozás]),"")</f>
        <v>12100</v>
      </c>
      <c r="F3" s="5" t="str">
        <f t="array" ref="F3">IFERROR(INDEX(T_Partneruj[Név],SMALL(IF(T_Partneruj[Tartozás]&lt;&gt;0,ROW(T_Partneruj[Tartozás])-ROW(T_Partneruj[#Headers])),ROWS(A$3:A3))),"")</f>
        <v>Alma Kft</v>
      </c>
    </row>
    <row r="4" spans="1:6" x14ac:dyDescent="0.3">
      <c r="A4" t="str">
        <f t="array" ref="A4">IFERROR(INDEX(T_Szamla[Név],MATCH(0,COUNTIF($A$2:A3,T_Szamla[Név]),0)),"")</f>
        <v>Körte Kft</v>
      </c>
      <c r="B4">
        <f>IF(ISNUMBER(SEARCH("??*",T_Partneruj[[#This Row],[Név]])),COUNTIFS(T_Szamla[Név],"="&amp;T_Partneruj[[#This Row],[Név]]),"")</f>
        <v>1</v>
      </c>
      <c r="C4" s="3">
        <f>IF(ISNUMBER(SEARCH("??*",T_Partneruj[[#This Row],[Név]])),SUMIF(T_Szamla[Név],"="&amp;T_Partneruj[[#This Row],[Név]],T_Szamla[Összeg]),"")</f>
        <v>500</v>
      </c>
      <c r="D4">
        <f>IF(ISNUMBER(SEARCH("??*",T_Partneruj[[#This Row],[Név]])),COUNTIFS(T_Szamla[Név],"="&amp;T_Partneruj[[#This Row],[Név]],T_Szamla[Tartozás],"&lt;&gt;0"),"")</f>
        <v>1</v>
      </c>
      <c r="E4" s="6">
        <f>IF(ISNUMBER(SEARCH("??*",T_Partneruj[[#This Row],[Név]])),SUMIF(T_Szamla[Név],"="&amp;T_Partneruj[[#This Row],[Név]],T_Szamla[Tartozás]),"")</f>
        <v>400</v>
      </c>
      <c r="F4" s="5" t="str">
        <f t="array" ref="F4">IFERROR(INDEX(T_Partneruj[Név],SMALL(IF(T_Partneruj[Tartozás]&lt;&gt;0,ROW(T_Partneruj[Tartozás])-ROW(T_Partneruj[#Headers])),ROWS(A$3:A4))),"")</f>
        <v>Körte Kft</v>
      </c>
    </row>
    <row r="5" spans="1:6" x14ac:dyDescent="0.3">
      <c r="A5" t="str">
        <f t="array" ref="A5">IFERROR(INDEX(T_Szamla[Név],MATCH(0,COUNTIF($A$2:A4,T_Szamla[Név]),0)),"")</f>
        <v>Dió Bt</v>
      </c>
      <c r="B5">
        <f>IF(ISNUMBER(SEARCH("??*",T_Partneruj[[#This Row],[Név]])),COUNTIFS(T_Szamla[Név],"="&amp;T_Partneruj[[#This Row],[Név]]),"")</f>
        <v>2</v>
      </c>
      <c r="C5" s="3">
        <f>IF(ISNUMBER(SEARCH("??*",T_Partneruj[[#This Row],[Név]])),SUMIF(T_Szamla[Név],"="&amp;T_Partneruj[[#This Row],[Név]],T_Szamla[Összeg]),"")</f>
        <v>75000</v>
      </c>
      <c r="D5">
        <f>IF(ISNUMBER(SEARCH("??*",T_Partneruj[[#This Row],[Név]])),COUNTIFS(T_Szamla[Név],"="&amp;T_Partneruj[[#This Row],[Név]],T_Szamla[Tartozás],"&lt;&gt;0"),"")</f>
        <v>2</v>
      </c>
      <c r="E5" s="6">
        <f>IF(ISNUMBER(SEARCH("??*",T_Partneruj[[#This Row],[Név]])),SUMIF(T_Szamla[Név],"="&amp;T_Partneruj[[#This Row],[Név]],T_Szamla[Tartozás]),"")</f>
        <v>75000</v>
      </c>
      <c r="F5" s="5" t="str">
        <f t="array" ref="F5">IFERROR(INDEX(T_Partneruj[Név],SMALL(IF(T_Partneruj[Tartozás]&lt;&gt;0,ROW(T_Partneruj[Tartozás])-ROW(T_Partneruj[#Headers])),ROWS(A$3:A5))),"")</f>
        <v>Dió Bt</v>
      </c>
    </row>
    <row r="6" spans="1:6" x14ac:dyDescent="0.3">
      <c r="A6" t="str">
        <f t="array" ref="A6">IFERROR(INDEX(T_Szamla[Név],MATCH(0,COUNTIF($A$2:A5,T_Szamla[Név]),0)),"")</f>
        <v xml:space="preserve">Mogyoró </v>
      </c>
      <c r="B6">
        <f>IF(ISNUMBER(SEARCH("??*",T_Partneruj[[#This Row],[Név]])),COUNTIFS(T_Szamla[Név],"="&amp;T_Partneruj[[#This Row],[Név]]),"")</f>
        <v>1</v>
      </c>
      <c r="C6" s="3">
        <f>IF(ISNUMBER(SEARCH("??*",T_Partneruj[[#This Row],[Név]])),SUMIF(T_Szamla[Név],"="&amp;T_Partneruj[[#This Row],[Név]],T_Szamla[Összeg]),"")</f>
        <v>2000</v>
      </c>
      <c r="D6">
        <f>IF(ISNUMBER(SEARCH("??*",T_Partneruj[[#This Row],[Név]])),COUNTIFS(T_Szamla[Név],"="&amp;T_Partneruj[[#This Row],[Név]],T_Szamla[Tartozás],"&lt;&gt;0"),"")</f>
        <v>1</v>
      </c>
      <c r="E6" s="6">
        <f>IF(ISNUMBER(SEARCH("??*",T_Partneruj[[#This Row],[Név]])),SUMIF(T_Szamla[Név],"="&amp;T_Partneruj[[#This Row],[Név]],T_Szamla[Tartozás]),"")</f>
        <v>2000</v>
      </c>
      <c r="F6" s="5" t="str">
        <f t="array" ref="F6">IFERROR(INDEX(T_Partneruj[Név],SMALL(IF(T_Partneruj[Tartozás]&lt;&gt;0,ROW(T_Partneruj[Tartozás])-ROW(T_Partneruj[#Headers])),ROWS(A$3:A6))),"")</f>
        <v xml:space="preserve">Mogyoró </v>
      </c>
    </row>
    <row r="7" spans="1:6" x14ac:dyDescent="0.3">
      <c r="A7" t="str">
        <f t="array" ref="A7">IFERROR(INDEX(T_Szamla[Név],MATCH(0,COUNTIF($A$2:A6,T_Szamla[Név]),0)),"")</f>
        <v>Som Bt</v>
      </c>
      <c r="B7">
        <f>IF(ISNUMBER(SEARCH("??*",T_Partneruj[[#This Row],[Név]])),COUNTIFS(T_Szamla[Név],"="&amp;T_Partneruj[[#This Row],[Név]]),"")</f>
        <v>1</v>
      </c>
      <c r="C7" s="3">
        <f>IF(ISNUMBER(SEARCH("??*",T_Partneruj[[#This Row],[Név]])),SUMIF(T_Szamla[Név],"="&amp;T_Partneruj[[#This Row],[Név]],T_Szamla[Összeg]),"")</f>
        <v>7000</v>
      </c>
      <c r="D7">
        <f>IF(ISNUMBER(SEARCH("??*",T_Partneruj[[#This Row],[Név]])),COUNTIFS(T_Szamla[Név],"="&amp;T_Partneruj[[#This Row],[Név]],T_Szamla[Tartozás],"&lt;&gt;0"),"")</f>
        <v>0</v>
      </c>
      <c r="E7" s="6">
        <f>IF(ISNUMBER(SEARCH("??*",T_Partneruj[[#This Row],[Név]])),SUMIF(T_Szamla[Név],"="&amp;T_Partneruj[[#This Row],[Név]],T_Szamla[Tartozás]),"")</f>
        <v>0</v>
      </c>
      <c r="F7" s="5" t="str">
        <f t="array" ref="F7">IFERROR(INDEX(T_Partneruj[Név],SMALL(IF(T_Partneruj[Tartozás]&lt;&gt;0,ROW(T_Partneruj[Tartozás])-ROW(T_Partneruj[#Headers])),ROWS(A$3:A7))),"")</f>
        <v>Uj partner</v>
      </c>
    </row>
    <row r="8" spans="1:6" x14ac:dyDescent="0.3">
      <c r="A8" t="str">
        <f t="array" ref="A8">IFERROR(INDEX(T_Szamla[Név],MATCH(0,COUNTIF($A$2:A7,T_Szamla[Név]),0)),"")</f>
        <v>Uj partner</v>
      </c>
      <c r="B8">
        <f>IF(ISNUMBER(SEARCH("??*",T_Partneruj[[#This Row],[Név]])),COUNTIFS(T_Szamla[Név],"="&amp;T_Partneruj[[#This Row],[Név]]),"")</f>
        <v>1</v>
      </c>
      <c r="C8" s="3">
        <f>IF(ISNUMBER(SEARCH("??*",T_Partneruj[[#This Row],[Név]])),SUMIF(T_Szamla[Név],"="&amp;T_Partneruj[[#This Row],[Név]],T_Szamla[Összeg]),"")</f>
        <v>5000</v>
      </c>
      <c r="D8">
        <f>IF(ISNUMBER(SEARCH("??*",T_Partneruj[[#This Row],[Név]])),COUNTIFS(T_Szamla[Név],"="&amp;T_Partneruj[[#This Row],[Név]],T_Szamla[Tartozás],"&lt;&gt;0"),"")</f>
        <v>1</v>
      </c>
      <c r="E8" s="6">
        <f>IF(ISNUMBER(SEARCH("??*",T_Partneruj[[#This Row],[Név]])),SUMIF(T_Szamla[Név],"="&amp;T_Partneruj[[#This Row],[Név]],T_Szamla[Tartozás]),"")</f>
        <v>5000</v>
      </c>
      <c r="F8" s="5" t="str">
        <f t="array" ref="F8">IFERROR(INDEX(T_Partneruj[Név],SMALL(IF(T_Partneruj[Tartozás]&lt;&gt;0,ROW(T_Partneruj[Tartozás])-ROW(T_Partneruj[#Headers])),ROWS(A$3:A8))),"")</f>
        <v>Zöld Béla</v>
      </c>
    </row>
    <row r="9" spans="1:6" x14ac:dyDescent="0.3">
      <c r="A9" t="str">
        <f t="array" ref="A9">IFERROR(INDEX(T_Szamla[Név],MATCH(0,COUNTIF($A$2:A8,T_Szamla[Név]),0)),"")</f>
        <v>Zöld Béla</v>
      </c>
      <c r="B9">
        <f>IF(ISNUMBER(SEARCH("??*",T_Partneruj[[#This Row],[Név]])),COUNTIFS(T_Szamla[Név],"="&amp;T_Partneruj[[#This Row],[Név]]),"")</f>
        <v>1</v>
      </c>
      <c r="C9" s="3">
        <f>IF(ISNUMBER(SEARCH("??*",T_Partneruj[[#This Row],[Név]])),SUMIF(T_Szamla[Név],"="&amp;T_Partneruj[[#This Row],[Név]],T_Szamla[Összeg]),"")</f>
        <v>72000</v>
      </c>
      <c r="D9">
        <f>IF(ISNUMBER(SEARCH("??*",T_Partneruj[[#This Row],[Név]])),COUNTIFS(T_Szamla[Név],"="&amp;T_Partneruj[[#This Row],[Név]],T_Szamla[Tartozás],"&lt;&gt;0"),"")</f>
        <v>1</v>
      </c>
      <c r="E9" s="6">
        <f>IF(ISNUMBER(SEARCH("??*",T_Partneruj[[#This Row],[Név]])),SUMIF(T_Szamla[Név],"="&amp;T_Partneruj[[#This Row],[Név]],T_Szamla[Tartozás]),"")</f>
        <v>72000</v>
      </c>
      <c r="F9" s="5">
        <f t="array" ref="F9">IFERROR(INDEX(T_Partneruj[Név],SMALL(IF(T_Partneruj[Tartozás]&lt;&gt;0,ROW(T_Partneruj[Tartozás])-ROW(T_Partneruj[#Headers])),ROWS(A$3:A9))),"")</f>
        <v>0</v>
      </c>
    </row>
    <row r="10" spans="1:6" x14ac:dyDescent="0.3">
      <c r="A10">
        <f t="array" ref="A10">IFERROR(INDEX(T_Szamla[Név],MATCH(0,COUNTIF($A$2:A9,T_Szamla[Név]),0)),"")</f>
        <v>0</v>
      </c>
      <c r="B10" t="str">
        <f>IF(ISNUMBER(SEARCH("??*",T_Partneruj[[#This Row],[Név]])),COUNTIFS(T_Szamla[Név],"="&amp;T_Partneruj[[#This Row],[Név]]),"")</f>
        <v/>
      </c>
      <c r="C10" s="3" t="str">
        <f>IF(ISNUMBER(SEARCH("??*",T_Partneruj[[#This Row],[Név]])),SUMIF(T_Szamla[Név],"="&amp;T_Partneruj[[#This Row],[Név]],T_Szamla[Összeg]),"")</f>
        <v/>
      </c>
      <c r="D10" t="str">
        <f>IF(ISNUMBER(SEARCH("??*",T_Partneruj[[#This Row],[Név]])),COUNTIFS(T_Szamla[Név],"="&amp;T_Partneruj[[#This Row],[Név]],T_Szamla[Tartozás],"&lt;&gt;0"),"")</f>
        <v/>
      </c>
      <c r="E10" s="6" t="str">
        <f>IF(ISNUMBER(SEARCH("??*",T_Partneruj[[#This Row],[Név]])),SUMIF(T_Szamla[Név],"="&amp;T_Partneruj[[#This Row],[Név]],T_Szamla[Tartozás]),"")</f>
        <v/>
      </c>
      <c r="F10" s="5" t="str">
        <f t="array" ref="F10">IFERROR(INDEX(T_Partneruj[Név],SMALL(IF(T_Partneruj[Tartozás]&lt;&gt;0,ROW(T_Partneruj[Tartozás])-ROW(T_Partneruj[#Headers])),ROWS(A$3:A10))),"")</f>
        <v/>
      </c>
    </row>
    <row r="11" spans="1:6" x14ac:dyDescent="0.3">
      <c r="A11" t="str">
        <f t="array" ref="A11">IFERROR(INDEX(T_Szamla[Név],MATCH(0,COUNTIF($A$2:A10,T_Szamla[Név]),0)),"")</f>
        <v/>
      </c>
      <c r="B11" t="str">
        <f>IF(ISNUMBER(SEARCH("??*",T_Partneruj[[#This Row],[Név]])),COUNTIFS(T_Szamla[Név],"="&amp;T_Partneruj[[#This Row],[Név]]),"")</f>
        <v/>
      </c>
      <c r="C11" s="3" t="str">
        <f>IF(ISNUMBER(SEARCH("??*",T_Partneruj[[#This Row],[Név]])),SUMIF(T_Szamla[Név],"="&amp;T_Partneruj[[#This Row],[Név]],T_Szamla[Összeg]),"")</f>
        <v/>
      </c>
      <c r="D11" t="str">
        <f>IF(ISNUMBER(SEARCH("??*",T_Partneruj[[#This Row],[Név]])),COUNTIFS(T_Szamla[Név],"="&amp;T_Partneruj[[#This Row],[Név]],T_Szamla[Tartozás],"&lt;&gt;0"),"")</f>
        <v/>
      </c>
      <c r="E11" s="6" t="str">
        <f>IF(ISNUMBER(SEARCH("??*",T_Partneruj[[#This Row],[Név]])),SUMIF(T_Szamla[Név],"="&amp;T_Partneruj[[#This Row],[Név]],T_Szamla[Tartozás]),"")</f>
        <v/>
      </c>
      <c r="F11" s="5" t="str">
        <f t="array" ref="F11">IFERROR(INDEX(T_Partneruj[Név],SMALL(IF(T_Partneruj[Tartozás]&lt;&gt;0,ROW(T_Partneruj[Tartozás])-ROW(T_Partneruj[#Headers])),ROWS(A$3:A11))),"")</f>
        <v/>
      </c>
    </row>
    <row r="12" spans="1:6" x14ac:dyDescent="0.3">
      <c r="A12" s="5" t="str">
        <f t="array" ref="A12">IFERROR(INDEX(T_Szamla[Név],MATCH(0,COUNTIF($A$2:A11,T_Szamla[Név]),0)),"")</f>
        <v/>
      </c>
      <c r="B12" s="5" t="str">
        <f>IF(ISNUMBER(SEARCH("??*",T_Partneruj[[#This Row],[Név]])),COUNTIFS(T_Szamla[Név],"="&amp;T_Partneruj[[#This Row],[Név]]),"")</f>
        <v/>
      </c>
      <c r="C12" s="3" t="str">
        <f>IF(ISNUMBER(SEARCH("??*",T_Partneruj[[#This Row],[Név]])),SUMIF(T_Szamla[Név],"="&amp;T_Partneruj[[#This Row],[Név]],T_Szamla[Összeg]),"")</f>
        <v/>
      </c>
      <c r="D12" s="5" t="str">
        <f>IF(ISNUMBER(SEARCH("??*",T_Partneruj[[#This Row],[Név]])),COUNTIFS(T_Szamla[Név],"="&amp;T_Partneruj[[#This Row],[Név]],T_Szamla[Tartozás],"&lt;&gt;0"),"")</f>
        <v/>
      </c>
      <c r="E12" s="6" t="str">
        <f>IF(ISNUMBER(SEARCH("??*",T_Partneruj[[#This Row],[Név]])),SUMIF(T_Szamla[Név],"="&amp;T_Partneruj[[#This Row],[Név]],T_Szamla[Tartozás]),"")</f>
        <v/>
      </c>
      <c r="F12" s="5" t="str">
        <f t="array" ref="F12">IFERROR(INDEX(T_Partneruj[Név],SMALL(IF(T_Partneruj[Tartozás]&lt;&gt;0,ROW(T_Partneruj[Tartozás])-ROW(T_Partneruj[#Headers])),ROWS(A$3:A12))),"")</f>
        <v/>
      </c>
    </row>
    <row r="13" spans="1:6" x14ac:dyDescent="0.3">
      <c r="A13" s="5" t="str">
        <f t="array" ref="A13">IFERROR(INDEX(T_Szamla[Név],MATCH(0,COUNTIF($A$2:A12,T_Szamla[Név]),0)),"")</f>
        <v/>
      </c>
      <c r="B13" s="5" t="str">
        <f>IF(ISNUMBER(SEARCH("??*",T_Partneruj[[#This Row],[Név]])),COUNTIFS(T_Szamla[Név],"="&amp;T_Partneruj[[#This Row],[Név]]),"")</f>
        <v/>
      </c>
      <c r="C13" s="3" t="str">
        <f>IF(ISNUMBER(SEARCH("??*",T_Partneruj[[#This Row],[Név]])),SUMIF(T_Szamla[Név],"="&amp;T_Partneruj[[#This Row],[Név]],T_Szamla[Összeg]),"")</f>
        <v/>
      </c>
      <c r="D13" s="5" t="str">
        <f>IF(ISNUMBER(SEARCH("??*",T_Partneruj[[#This Row],[Név]])),COUNTIFS(T_Szamla[Név],"="&amp;T_Partneruj[[#This Row],[Név]],T_Szamla[Tartozás],"&lt;&gt;0"),"")</f>
        <v/>
      </c>
      <c r="E13" s="6" t="str">
        <f>IF(ISNUMBER(SEARCH("??*",T_Partneruj[[#This Row],[Név]])),SUMIF(T_Szamla[Név],"="&amp;T_Partneruj[[#This Row],[Név]],T_Szamla[Tartozás]),"")</f>
        <v/>
      </c>
      <c r="F13" s="5" t="str">
        <f t="array" ref="F13">IFERROR(INDEX(T_Partneruj[Név],SMALL(IF(T_Partneruj[Tartozás]&lt;&gt;0,ROW(T_Partneruj[Tartozás])-ROW(T_Partneruj[#Headers])),ROWS(A$3:A13))),"")</f>
        <v/>
      </c>
    </row>
    <row r="14" spans="1:6" x14ac:dyDescent="0.3">
      <c r="A14" s="5" t="str">
        <f t="array" ref="A14">IFERROR(INDEX(T_Szamla[Név],MATCH(0,COUNTIF($A$2:A13,T_Szamla[Név]),0)),"")</f>
        <v/>
      </c>
      <c r="B14" s="5" t="str">
        <f>IF(ISNUMBER(SEARCH("??*",T_Partneruj[[#This Row],[Név]])),COUNTIFS(T_Szamla[Név],"="&amp;T_Partneruj[[#This Row],[Név]]),"")</f>
        <v/>
      </c>
      <c r="C14" s="3" t="str">
        <f>IF(ISNUMBER(SEARCH("??*",T_Partneruj[[#This Row],[Név]])),SUMIF(T_Szamla[Név],"="&amp;T_Partneruj[[#This Row],[Név]],T_Szamla[Összeg]),"")</f>
        <v/>
      </c>
      <c r="D14" s="5" t="str">
        <f>IF(ISNUMBER(SEARCH("??*",T_Partneruj[[#This Row],[Név]])),COUNTIFS(T_Szamla[Név],"="&amp;T_Partneruj[[#This Row],[Név]],T_Szamla[Tartozás],"&lt;&gt;0"),"")</f>
        <v/>
      </c>
      <c r="E14" s="6" t="str">
        <f>IF(ISNUMBER(SEARCH("??*",T_Partneruj[[#This Row],[Név]])),SUMIF(T_Szamla[Név],"="&amp;T_Partneruj[[#This Row],[Név]],T_Szamla[Tartozás]),"")</f>
        <v/>
      </c>
      <c r="F14" s="5" t="str">
        <f t="array" ref="F14">IFERROR(INDEX(T_Partneruj[Név],SMALL(IF(T_Partneruj[Tartozás]&lt;&gt;0,ROW(T_Partneruj[Tartozás])-ROW(T_Partneruj[#Headers])),ROWS(A$3:A14))),"")</f>
        <v/>
      </c>
    </row>
    <row r="15" spans="1:6" x14ac:dyDescent="0.3">
      <c r="A15" s="5" t="str">
        <f t="array" ref="A15">IFERROR(INDEX(T_Szamla[Név],MATCH(0,COUNTIF($A$2:A14,T_Szamla[Név]),0)),"")</f>
        <v/>
      </c>
      <c r="B15" s="5" t="str">
        <f>IF(ISNUMBER(SEARCH("??*",T_Partneruj[[#This Row],[Név]])),COUNTIFS(T_Szamla[Név],"="&amp;T_Partneruj[[#This Row],[Név]]),"")</f>
        <v/>
      </c>
      <c r="C15" s="3" t="str">
        <f>IF(ISNUMBER(SEARCH("??*",T_Partneruj[[#This Row],[Név]])),SUMIF(T_Szamla[Név],"="&amp;T_Partneruj[[#This Row],[Név]],T_Szamla[Összeg]),"")</f>
        <v/>
      </c>
      <c r="D15" s="5" t="str">
        <f>IF(ISNUMBER(SEARCH("??*",T_Partneruj[[#This Row],[Név]])),COUNTIFS(T_Szamla[Név],"="&amp;T_Partneruj[[#This Row],[Név]],T_Szamla[Tartozás],"&lt;&gt;0"),"")</f>
        <v/>
      </c>
      <c r="E15" s="6" t="str">
        <f>IF(ISNUMBER(SEARCH("??*",T_Partneruj[[#This Row],[Név]])),SUMIF(T_Szamla[Név],"="&amp;T_Partneruj[[#This Row],[Név]],T_Szamla[Tartozás]),"")</f>
        <v/>
      </c>
      <c r="F15" s="5" t="str">
        <f t="array" ref="F15">IFERROR(INDEX(T_Partneruj[Név],SMALL(IF(T_Partneruj[Tartozás]&lt;&gt;0,ROW(T_Partneruj[Tartozás])-ROW(T_Partneruj[#Headers])),ROWS(A$3:A15))),"")</f>
        <v/>
      </c>
    </row>
    <row r="16" spans="1:6" x14ac:dyDescent="0.3">
      <c r="A16" s="5" t="str">
        <f t="array" ref="A16">IFERROR(INDEX(T_Szamla[Név],MATCH(0,COUNTIF($A$2:A15,T_Szamla[Név]),0)),"")</f>
        <v/>
      </c>
      <c r="B16" s="5" t="str">
        <f>IF(ISNUMBER(SEARCH("??*",T_Partneruj[[#This Row],[Név]])),COUNTIFS(T_Szamla[Név],"="&amp;T_Partneruj[[#This Row],[Név]]),"")</f>
        <v/>
      </c>
      <c r="C16" s="3" t="str">
        <f>IF(ISNUMBER(SEARCH("??*",T_Partneruj[[#This Row],[Név]])),SUMIF(T_Szamla[Név],"="&amp;T_Partneruj[[#This Row],[Név]],T_Szamla[Összeg]),"")</f>
        <v/>
      </c>
      <c r="D16" s="5" t="str">
        <f>IF(ISNUMBER(SEARCH("??*",T_Partneruj[[#This Row],[Név]])),COUNTIFS(T_Szamla[Név],"="&amp;T_Partneruj[[#This Row],[Név]],T_Szamla[Tartozás],"&lt;&gt;0"),"")</f>
        <v/>
      </c>
      <c r="E16" s="6" t="str">
        <f>IF(ISNUMBER(SEARCH("??*",T_Partneruj[[#This Row],[Név]])),SUMIF(T_Szamla[Név],"="&amp;T_Partneruj[[#This Row],[Név]],T_Szamla[Tartozás]),"")</f>
        <v/>
      </c>
      <c r="F16" s="5" t="str">
        <f t="array" ref="F16">IFERROR(INDEX(T_Partneruj[Név],SMALL(IF(T_Partneruj[Tartozás]&lt;&gt;0,ROW(T_Partneruj[Tartozás])-ROW(T_Partneruj[#Headers])),ROWS(A$3:A16))),"")</f>
        <v/>
      </c>
    </row>
    <row r="17" spans="1:6" x14ac:dyDescent="0.3">
      <c r="A17" s="5" t="str">
        <f t="array" ref="A17">IFERROR(INDEX(T_Szamla[Név],MATCH(0,COUNTIF($A$2:A16,T_Szamla[Név]),0)),"")</f>
        <v/>
      </c>
      <c r="B17" s="5" t="str">
        <f>IF(ISNUMBER(SEARCH("??*",T_Partneruj[[#This Row],[Név]])),COUNTIFS(T_Szamla[Név],"="&amp;T_Partneruj[[#This Row],[Név]]),"")</f>
        <v/>
      </c>
      <c r="C17" s="3" t="str">
        <f>IF(ISNUMBER(SEARCH("??*",T_Partneruj[[#This Row],[Név]])),SUMIF(T_Szamla[Név],"="&amp;T_Partneruj[[#This Row],[Név]],T_Szamla[Összeg]),"")</f>
        <v/>
      </c>
      <c r="D17" s="5" t="str">
        <f>IF(ISNUMBER(SEARCH("??*",T_Partneruj[[#This Row],[Név]])),COUNTIFS(T_Szamla[Név],"="&amp;T_Partneruj[[#This Row],[Név]],T_Szamla[Tartozás],"&lt;&gt;0"),"")</f>
        <v/>
      </c>
      <c r="E17" s="6" t="str">
        <f>IF(ISNUMBER(SEARCH("??*",T_Partneruj[[#This Row],[Név]])),SUMIF(T_Szamla[Név],"="&amp;T_Partneruj[[#This Row],[Név]],T_Szamla[Tartozás]),"")</f>
        <v/>
      </c>
      <c r="F17" s="5" t="str">
        <f t="array" ref="F17">IFERROR(INDEX(T_Partneruj[Név],SMALL(IF(T_Partneruj[Tartozás]&lt;&gt;0,ROW(T_Partneruj[Tartozás])-ROW(T_Partneruj[#Headers])),ROWS(A$3:A17))),"")</f>
        <v/>
      </c>
    </row>
    <row r="18" spans="1:6" x14ac:dyDescent="0.3">
      <c r="A18" s="5" t="str">
        <f t="array" ref="A18">IFERROR(INDEX(T_Szamla[Név],MATCH(0,COUNTIF($A$2:A17,T_Szamla[Név]),0)),"")</f>
        <v/>
      </c>
      <c r="B18" s="5" t="str">
        <f>IF(ISNUMBER(SEARCH("??*",T_Partneruj[[#This Row],[Név]])),COUNTIFS(T_Szamla[Név],"="&amp;T_Partneruj[[#This Row],[Név]]),"")</f>
        <v/>
      </c>
      <c r="C18" s="3" t="str">
        <f>IF(ISNUMBER(SEARCH("??*",T_Partneruj[[#This Row],[Név]])),SUMIF(T_Szamla[Név],"="&amp;T_Partneruj[[#This Row],[Név]],T_Szamla[Összeg]),"")</f>
        <v/>
      </c>
      <c r="D18" s="5" t="str">
        <f>IF(ISNUMBER(SEARCH("??*",T_Partneruj[[#This Row],[Név]])),COUNTIFS(T_Szamla[Név],"="&amp;T_Partneruj[[#This Row],[Név]],T_Szamla[Tartozás],"&lt;&gt;0"),"")</f>
        <v/>
      </c>
      <c r="E18" s="6" t="str">
        <f>IF(ISNUMBER(SEARCH("??*",T_Partneruj[[#This Row],[Név]])),SUMIF(T_Szamla[Név],"="&amp;T_Partneruj[[#This Row],[Név]],T_Szamla[Tartozás]),"")</f>
        <v/>
      </c>
      <c r="F18" s="5" t="str">
        <f t="array" ref="F18">IFERROR(INDEX(T_Partneruj[Név],SMALL(IF(T_Partneruj[Tartozás]&lt;&gt;0,ROW(T_Partneruj[Tartozás])-ROW(T_Partneruj[#Headers])),ROWS(A$3:A18))),"")</f>
        <v/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"/>
  <sheetViews>
    <sheetView tabSelected="1" workbookViewId="0">
      <selection activeCell="B6" sqref="B6"/>
    </sheetView>
  </sheetViews>
  <sheetFormatPr defaultRowHeight="14.4" x14ac:dyDescent="0.3"/>
  <cols>
    <col min="2" max="2" width="13" customWidth="1"/>
    <col min="3" max="3" width="11.21875" customWidth="1"/>
  </cols>
  <sheetData>
    <row r="2" spans="2:4" x14ac:dyDescent="0.3">
      <c r="B2" t="s">
        <v>14</v>
      </c>
    </row>
    <row r="3" spans="2:4" x14ac:dyDescent="0.3">
      <c r="B3" t="s">
        <v>1</v>
      </c>
      <c r="C3" t="s">
        <v>15</v>
      </c>
      <c r="D3" t="s">
        <v>3</v>
      </c>
    </row>
    <row r="4" spans="2:4" x14ac:dyDescent="0.3">
      <c r="B4" t="s">
        <v>5</v>
      </c>
      <c r="C4" t="s">
        <v>9</v>
      </c>
      <c r="D4" s="3">
        <v>700</v>
      </c>
    </row>
    <row r="5" spans="2:4" x14ac:dyDescent="0.3">
      <c r="B5" t="s">
        <v>5</v>
      </c>
      <c r="C5" t="s">
        <v>9</v>
      </c>
      <c r="D5" s="3">
        <v>300</v>
      </c>
    </row>
    <row r="6" spans="2:4" x14ac:dyDescent="0.3">
      <c r="B6" t="s">
        <v>7</v>
      </c>
      <c r="C6" t="s">
        <v>8</v>
      </c>
      <c r="D6" s="3">
        <v>100</v>
      </c>
    </row>
    <row r="7" spans="2:4" x14ac:dyDescent="0.3">
      <c r="B7" t="s">
        <v>5</v>
      </c>
      <c r="C7" t="s">
        <v>19</v>
      </c>
      <c r="D7" s="3">
        <v>6000</v>
      </c>
    </row>
    <row r="8" spans="2:4" x14ac:dyDescent="0.3">
      <c r="B8" t="s">
        <v>20</v>
      </c>
      <c r="C8" t="s">
        <v>21</v>
      </c>
      <c r="D8" s="3">
        <v>7000</v>
      </c>
    </row>
    <row r="9" spans="2:4" x14ac:dyDescent="0.3">
      <c r="D9" s="3"/>
    </row>
    <row r="10" spans="2:4" x14ac:dyDescent="0.3">
      <c r="D10" s="3"/>
    </row>
  </sheetData>
  <dataValidations count="1">
    <dataValidation type="list" allowBlank="1" showInputMessage="1" showErrorMessage="1" sqref="B4:B10">
      <formula1>Oszl_TartNev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Számla</vt:lpstr>
      <vt:lpstr>Partnerek</vt:lpstr>
      <vt:lpstr>Ptár</vt:lpstr>
      <vt:lpstr>Oszl_PartNev</vt:lpstr>
      <vt:lpstr>Oszl_TartNev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2018-03-01T14:57:06Z</dcterms:created>
  <dcterms:modified xsi:type="dcterms:W3CDTF">2018-03-05T21:02:56Z</dcterms:modified>
</cp:coreProperties>
</file>