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endszergazda\Documents\VODAFONE\EGYNAPOS\"/>
    </mc:Choice>
  </mc:AlternateContent>
  <xr:revisionPtr revIDLastSave="0" documentId="13_ncr:1_{73AA612C-BFEA-4548-A829-C9D29C21B8B7}" xr6:coauthVersionLast="36" xr6:coauthVersionMax="36" xr10:uidLastSave="{00000000-0000-0000-0000-000000000000}"/>
  <bookViews>
    <workbookView xWindow="645" yWindow="1185" windowWidth="28155" windowHeight="15375" tabRatio="500" xr2:uid="{00000000-000D-0000-FFFF-FFFF00000000}"/>
  </bookViews>
  <sheets>
    <sheet name="Előrejelző Függvények" sheetId="4" r:id="rId1"/>
    <sheet name="Linear-ForeCast-Manual" sheetId="2" r:id="rId2"/>
    <sheet name="Seasonal-ForeCast-Manual" sheetId="1" r:id="rId3"/>
    <sheet name="ForeCast Sheet-Automatic" sheetId="3" r:id="rId4"/>
  </sheet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E43" i="1"/>
  <c r="D43" i="1"/>
  <c r="C43" i="1"/>
  <c r="B43" i="1"/>
  <c r="B36" i="2"/>
  <c r="B37" i="2"/>
  <c r="B38" i="2"/>
  <c r="B39" i="2"/>
  <c r="B40" i="2"/>
  <c r="B41" i="2"/>
  <c r="B35" i="2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Horváth Imre</author>
  </authors>
  <commentList>
    <comment ref="B5" authorId="0" shapeId="0" xr:uid="{0FA0F1D1-1C3C-4B38-AC9D-79F0536A1B86}">
      <text>
        <r>
          <rPr>
            <b/>
            <sz val="9"/>
            <color indexed="81"/>
            <rFont val="Tahoma"/>
            <family val="2"/>
            <charset val="238"/>
          </rPr>
          <t>Horváth Imre:</t>
        </r>
        <r>
          <rPr>
            <sz val="9"/>
            <color indexed="81"/>
            <rFont val="Tahoma"/>
            <family val="2"/>
            <charset val="238"/>
          </rPr>
          <t xml:space="preserve">
Exponenciális Simítás</t>
        </r>
      </text>
    </comment>
  </commentList>
</comments>
</file>

<file path=xl/sharedStrings.xml><?xml version="1.0" encoding="utf-8"?>
<sst xmlns="http://schemas.openxmlformats.org/spreadsheetml/2006/main" count="76" uniqueCount="67">
  <si>
    <t>Date</t>
  </si>
  <si>
    <t>Units sold</t>
  </si>
  <si>
    <t>Confidence</t>
  </si>
  <si>
    <t>Upper Bound</t>
  </si>
  <si>
    <t>Lower Bound</t>
  </si>
  <si>
    <t>Seasonality</t>
  </si>
  <si>
    <t>Statistics</t>
  </si>
  <si>
    <t>Előrejelzés(Units sold)</t>
  </si>
  <si>
    <t>Konfidencia-intervallum alsó határa(Units sold)</t>
  </si>
  <si>
    <t>Konfidencia-intervallum felső határa(Units sold)</t>
  </si>
  <si>
    <t>Az Excel 2016 előrejelző függvényei ForeCasting</t>
  </si>
  <si>
    <t>Angol</t>
  </si>
  <si>
    <t>Magyar</t>
  </si>
  <si>
    <t>Minél több Historikus adatunk van, annál pontosabb lesz az előrejelzés (Főleg Szezonalitás esetén)</t>
  </si>
  <si>
    <t>FORECAST.LINEAR</t>
  </si>
  <si>
    <t>ELŐREJELZÉS.LINEÁRIS</t>
  </si>
  <si>
    <t>FORECAST.ETS</t>
  </si>
  <si>
    <t>ELŐREJELZÉS.ESIM</t>
  </si>
  <si>
    <t>Szezonális (Időben ismétlődő) adatok esetén</t>
  </si>
  <si>
    <t>FORECAST.ETS.SEASONALITY</t>
  </si>
  <si>
    <t>ELŐREJELZÉS.ESIM.SZEZONALITÁS</t>
  </si>
  <si>
    <t>A megadott minta alapján megállapítja a kezdő és végidőpontok közötti ismétlődő mintázatot, és ez alapján megmondja, hogy szerinte hány pontből áll egy periódus</t>
  </si>
  <si>
    <t>FORECAST.ETS.CONFINT</t>
  </si>
  <si>
    <t>ELŐREJELZÉS.ESIM.KONFINT</t>
  </si>
  <si>
    <t>Az ismert korábbi értékekből jósol jövőbeli értékeket Lineáris Regresszió módszerével</t>
  </si>
  <si>
    <t>Az előrejelzés VALÓSZÍNŰSÉGI (KONFIDENCIA) intervallumát adja vissza. A becslés +/- várható eltérése</t>
  </si>
  <si>
    <t>Ismert Y-ok:</t>
  </si>
  <si>
    <t>Az első jövőbeni időpont (X)</t>
  </si>
  <si>
    <t>X:</t>
  </si>
  <si>
    <t>Ismert X-ek:</t>
  </si>
  <si>
    <t>B35-ös cellába</t>
  </si>
  <si>
    <t>Utána lehúzni a többi jövőbeni időpont mentén</t>
  </si>
  <si>
    <t>A múltbeli adatpontok (Y) - B oszlop</t>
  </si>
  <si>
    <t>A múltbeli időpontok (X) - A oszlop</t>
  </si>
  <si>
    <t>Múltbéli és előrejelzendő forgalom</t>
  </si>
  <si>
    <t>Cél dátum:</t>
  </si>
  <si>
    <t>Értékek:</t>
  </si>
  <si>
    <t>Idősor:</t>
  </si>
  <si>
    <t>Szezonalitás:</t>
  </si>
  <si>
    <t>Egy szezon hány idő/adatpontból áll</t>
  </si>
  <si>
    <t>Ha 1-es vagy elhagyjuk, akkor Az Excel állapítja meg</t>
  </si>
  <si>
    <t>Adatkiegészítés:</t>
  </si>
  <si>
    <t>Aggregáció:</t>
  </si>
  <si>
    <t>A hiányzó adatpontokat hozzáadja-e az Excel</t>
  </si>
  <si>
    <t>Ha 1-es, akkor kiegészíti, ha 0, akkor nullákal helyettesíti</t>
  </si>
  <si>
    <t>Ha egy adatpont többször is előfordul, akkor az értékeket hogyan összesítse egy értékké</t>
  </si>
  <si>
    <t>1-es, átlag (alap), 2-es…, 3-as … stb</t>
  </si>
  <si>
    <t>B43 cellába</t>
  </si>
  <si>
    <t>C43 cellába</t>
  </si>
  <si>
    <t>Az első előrejelzett adat</t>
  </si>
  <si>
    <t>A valószínűségi intervallum</t>
  </si>
  <si>
    <t>0 és 1 közötti számérték</t>
  </si>
  <si>
    <t>Alap értéke, ha nem adjuk meg, 0,95</t>
  </si>
  <si>
    <t>Konfidencia Szint:</t>
  </si>
  <si>
    <t>D43 cellába</t>
  </si>
  <si>
    <t>A becsüllt érték felső határa</t>
  </si>
  <si>
    <t>Becsült érték + Konfidencia</t>
  </si>
  <si>
    <t>E43 cellába</t>
  </si>
  <si>
    <t>A becsüllt érték alsó határa</t>
  </si>
  <si>
    <t>Becsült érték - Konfidencia</t>
  </si>
  <si>
    <t>Előre jelző munkalap - Forecast Sheet</t>
  </si>
  <si>
    <t xml:space="preserve">Múlbéli Idő és adatpontok </t>
  </si>
  <si>
    <t>Jövőbeni időpontok</t>
  </si>
  <si>
    <t>Az egész kijelölése</t>
  </si>
  <si>
    <t>Adatok -&gt; Előrejelzési munkalap</t>
  </si>
  <si>
    <t>Beállítások</t>
  </si>
  <si>
    <t>A függvényeknél már megismert paraméterek interaktívan is megadhatók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</si>
</sst>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1" fillId="0" borderId="0"/>
  </cellStyleXfs>
  <cellXfs count="24">
    <xf numFmtId="0" fontId="0" fillId="0" borderId="0" xfId="0"/>
    <xf numFmtId="17" fontId="0" fillId="0" borderId="0" xfId="0" applyNumberFormat="1"/>
    <xf numFmtId="0" fontId="4" fillId="2" borderId="0" xfId="2" applyFont="1" applyAlignment="1">
      <alignment horizontal="center" vertical="center"/>
    </xf>
    <xf numFmtId="17" fontId="0" fillId="3" borderId="0" xfId="0" applyNumberFormat="1" applyFill="1"/>
    <xf numFmtId="165" fontId="0" fillId="0" borderId="0" xfId="1" applyNumberFormat="1" applyFont="1"/>
    <xf numFmtId="165" fontId="0" fillId="3" borderId="0" xfId="1" applyNumberFormat="1" applyFont="1" applyFill="1"/>
    <xf numFmtId="17" fontId="0" fillId="0" borderId="0" xfId="0" applyNumberFormat="1" applyFill="1"/>
    <xf numFmtId="0" fontId="2" fillId="4" borderId="0" xfId="3"/>
    <xf numFmtId="165" fontId="0" fillId="0" borderId="0" xfId="1" applyNumberFormat="1" applyFont="1" applyFill="1"/>
    <xf numFmtId="0" fontId="0" fillId="0" borderId="0" xfId="0" quotePrefix="1"/>
    <xf numFmtId="0" fontId="6" fillId="0" borderId="0" xfId="0" applyFont="1"/>
    <xf numFmtId="165" fontId="0" fillId="0" borderId="0" xfId="0" applyNumberFormat="1"/>
    <xf numFmtId="165" fontId="0" fillId="5" borderId="0" xfId="1" applyNumberFormat="1" applyFont="1" applyFill="1"/>
    <xf numFmtId="0" fontId="8" fillId="0" borderId="0" xfId="0" applyFont="1"/>
    <xf numFmtId="0" fontId="1" fillId="0" borderId="0" xfId="4" applyFont="1" applyAlignment="1">
      <alignment wrapText="1"/>
    </xf>
    <xf numFmtId="0" fontId="1" fillId="0" borderId="0" xfId="4" applyFont="1" applyAlignment="1"/>
    <xf numFmtId="0" fontId="1" fillId="0" borderId="0" xfId="4" applyAlignment="1"/>
    <xf numFmtId="0" fontId="11" fillId="6" borderId="0" xfId="4" applyFont="1" applyFill="1" applyAlignment="1"/>
    <xf numFmtId="0" fontId="7" fillId="7" borderId="0" xfId="4" applyFont="1" applyFill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1" fontId="0" fillId="5" borderId="0" xfId="0" applyNumberFormat="1" applyFill="1"/>
    <xf numFmtId="165" fontId="0" fillId="5" borderId="0" xfId="0" applyNumberFormat="1" applyFill="1"/>
  </cellXfs>
  <cellStyles count="5">
    <cellStyle name="60% - 4. jelölőszín" xfId="3" builtinId="44"/>
    <cellStyle name="Ezres" xfId="1" builtinId="3"/>
    <cellStyle name="Jelölőszín 1" xfId="2" builtinId="29"/>
    <cellStyle name="Normál" xfId="0" builtinId="0"/>
    <cellStyle name="Normál 2" xfId="4" xr:uid="{C405D8CE-5F1B-472E-93A3-42E3057021FB}"/>
  </cellStyles>
  <dxfs count="4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22" formatCode="mmm/yy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95552729821812E-2"/>
          <c:y val="5.1948051948051951E-2"/>
          <c:w val="0.89607815327431894"/>
          <c:h val="0.60106691209053409"/>
        </c:manualLayout>
      </c:layout>
      <c:lineChart>
        <c:grouping val="standard"/>
        <c:varyColors val="0"/>
        <c:ser>
          <c:idx val="0"/>
          <c:order val="0"/>
          <c:tx>
            <c:strRef>
              <c:f>'ForeCast Sheet-Automatic'!$B$1</c:f>
              <c:strCache>
                <c:ptCount val="1"/>
                <c:pt idx="0">
                  <c:v>Units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'ForeCast Sheet-Automatic'!$B$2:$B$61</c:f>
              <c:numCache>
                <c:formatCode>_(* #\ ##0_);_(* \(#\ ##0\);_(* "-"??_);_(@_)</c:formatCode>
                <c:ptCount val="60"/>
                <c:pt idx="0">
                  <c:v>800</c:v>
                </c:pt>
                <c:pt idx="1">
                  <c:v>700</c:v>
                </c:pt>
                <c:pt idx="2">
                  <c:v>500</c:v>
                </c:pt>
                <c:pt idx="3">
                  <c:v>600</c:v>
                </c:pt>
                <c:pt idx="4">
                  <c:v>800</c:v>
                </c:pt>
                <c:pt idx="5">
                  <c:v>750</c:v>
                </c:pt>
                <c:pt idx="6">
                  <c:v>825</c:v>
                </c:pt>
                <c:pt idx="7">
                  <c:v>775</c:v>
                </c:pt>
                <c:pt idx="8">
                  <c:v>700</c:v>
                </c:pt>
                <c:pt idx="9">
                  <c:v>2100</c:v>
                </c:pt>
                <c:pt idx="10">
                  <c:v>2500</c:v>
                </c:pt>
                <c:pt idx="11">
                  <c:v>3200</c:v>
                </c:pt>
                <c:pt idx="12">
                  <c:v>775</c:v>
                </c:pt>
                <c:pt idx="13">
                  <c:v>725</c:v>
                </c:pt>
                <c:pt idx="14">
                  <c:v>550</c:v>
                </c:pt>
                <c:pt idx="15">
                  <c:v>650</c:v>
                </c:pt>
                <c:pt idx="16">
                  <c:v>825</c:v>
                </c:pt>
                <c:pt idx="17">
                  <c:v>825</c:v>
                </c:pt>
                <c:pt idx="18">
                  <c:v>850</c:v>
                </c:pt>
                <c:pt idx="19">
                  <c:v>800</c:v>
                </c:pt>
                <c:pt idx="20">
                  <c:v>775</c:v>
                </c:pt>
                <c:pt idx="21">
                  <c:v>2500</c:v>
                </c:pt>
                <c:pt idx="22">
                  <c:v>3000</c:v>
                </c:pt>
                <c:pt idx="23">
                  <c:v>3500</c:v>
                </c:pt>
                <c:pt idx="24">
                  <c:v>800</c:v>
                </c:pt>
                <c:pt idx="25">
                  <c:v>750</c:v>
                </c:pt>
                <c:pt idx="26">
                  <c:v>625</c:v>
                </c:pt>
                <c:pt idx="27">
                  <c:v>700</c:v>
                </c:pt>
                <c:pt idx="28">
                  <c:v>850</c:v>
                </c:pt>
                <c:pt idx="29">
                  <c:v>900</c:v>
                </c:pt>
                <c:pt idx="30">
                  <c:v>950</c:v>
                </c:pt>
                <c:pt idx="31">
                  <c:v>900</c:v>
                </c:pt>
                <c:pt idx="32">
                  <c:v>875</c:v>
                </c:pt>
                <c:pt idx="33">
                  <c:v>2500</c:v>
                </c:pt>
                <c:pt idx="34">
                  <c:v>2500</c:v>
                </c:pt>
                <c:pt idx="35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E-477E-9A57-48EA295C2706}"/>
            </c:ext>
          </c:extLst>
        </c:ser>
        <c:ser>
          <c:idx val="1"/>
          <c:order val="1"/>
          <c:tx>
            <c:strRef>
              <c:f>'ForeCast Sheet-Automatic'!$C$1</c:f>
              <c:strCache>
                <c:ptCount val="1"/>
                <c:pt idx="0">
                  <c:v>Előrejelzés(Units sold)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 Sheet-Automatic'!$A$2:$A$61</c:f>
              <c:numCache>
                <c:formatCode>mmm\-yy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'ForeCast Sheet-Automatic'!$C$2:$C$61</c:f>
              <c:numCache>
                <c:formatCode>General</c:formatCode>
                <c:ptCount val="60"/>
                <c:pt idx="35" formatCode="_(* #\ ##0_);_(* \(#\ ##0\);_(* &quot;-&quot;??_);_(@_)">
                  <c:v>3500</c:v>
                </c:pt>
                <c:pt idx="36" formatCode="_(* #\ ##0_);_(* \(#\ ##0\);_(* &quot;-&quot;??_);_(@_)">
                  <c:v>925.95398998796441</c:v>
                </c:pt>
                <c:pt idx="37" formatCode="_(* #\ ##0_);_(* \(#\ ##0\);_(* &quot;-&quot;??_);_(@_)">
                  <c:v>876.70554345093649</c:v>
                </c:pt>
                <c:pt idx="38" formatCode="_(* #\ ##0_);_(* \(#\ ##0\);_(* &quot;-&quot;??_);_(@_)">
                  <c:v>700.43790158258685</c:v>
                </c:pt>
                <c:pt idx="39" formatCode="_(* #\ ##0_);_(* \(#\ ##0\);_(* &quot;-&quot;??_);_(@_)">
                  <c:v>789.72408173962003</c:v>
                </c:pt>
                <c:pt idx="40" formatCode="_(* #\ ##0_);_(* \(#\ ##0\);_(* &quot;-&quot;??_);_(@_)">
                  <c:v>970.63837887230716</c:v>
                </c:pt>
                <c:pt idx="41" formatCode="_(* #\ ##0_);_(* \(#\ ##0\);_(* &quot;-&quot;??_);_(@_)">
                  <c:v>959.94186627914928</c:v>
                </c:pt>
                <c:pt idx="42" formatCode="_(* #\ ##0_);_(* \(#\ ##0\);_(* &quot;-&quot;??_);_(@_)">
                  <c:v>1011.1661628875286</c:v>
                </c:pt>
                <c:pt idx="43" formatCode="_(* #\ ##0_);_(* \(#\ ##0\);_(* &quot;-&quot;??_);_(@_)">
                  <c:v>962.3974696787601</c:v>
                </c:pt>
                <c:pt idx="44" formatCode="_(* #\ ##0_);_(* \(#\ ##0\);_(* &quot;-&quot;??_);_(@_)">
                  <c:v>912.61871209590174</c:v>
                </c:pt>
                <c:pt idx="45" formatCode="_(* #\ ##0_);_(* \(#\ ##0\);_(* &quot;-&quot;??_);_(@_)">
                  <c:v>2475.8844515339924</c:v>
                </c:pt>
                <c:pt idx="46" formatCode="_(* #\ ##0_);_(* \(#\ ##0\);_(* &quot;-&quot;??_);_(@_)">
                  <c:v>2926.632470285253</c:v>
                </c:pt>
                <c:pt idx="47" formatCode="_(* #\ ##0_);_(* \(#\ ##0\);_(* &quot;-&quot;??_);_(@_)">
                  <c:v>3422.0255163793036</c:v>
                </c:pt>
                <c:pt idx="48" formatCode="_(* #\ ##0_);_(* \(#\ ##0\);_(* &quot;-&quot;??_);_(@_)">
                  <c:v>997.0624332608611</c:v>
                </c:pt>
                <c:pt idx="49" formatCode="_(* #\ ##0_);_(* \(#\ ##0\);_(* &quot;-&quot;??_);_(@_)">
                  <c:v>947.81398672383295</c:v>
                </c:pt>
                <c:pt idx="50" formatCode="_(* #\ ##0_);_(* \(#\ ##0\);_(* &quot;-&quot;??_);_(@_)">
                  <c:v>771.54634485548331</c:v>
                </c:pt>
                <c:pt idx="51" formatCode="_(* #\ ##0_);_(* \(#\ ##0\);_(* &quot;-&quot;??_);_(@_)">
                  <c:v>860.83252501251673</c:v>
                </c:pt>
                <c:pt idx="52" formatCode="_(* #\ ##0_);_(* \(#\ ##0\);_(* &quot;-&quot;??_);_(@_)">
                  <c:v>1041.7468221452039</c:v>
                </c:pt>
                <c:pt idx="53" formatCode="_(* #\ ##0_);_(* \(#\ ##0\);_(* &quot;-&quot;??_);_(@_)">
                  <c:v>1031.0503095520457</c:v>
                </c:pt>
                <c:pt idx="54" formatCode="_(* #\ ##0_);_(* \(#\ ##0\);_(* &quot;-&quot;??_);_(@_)">
                  <c:v>1082.2746061604253</c:v>
                </c:pt>
                <c:pt idx="55" formatCode="_(* #\ ##0_);_(* \(#\ ##0\);_(* &quot;-&quot;??_);_(@_)">
                  <c:v>1033.5059129516567</c:v>
                </c:pt>
                <c:pt idx="56" formatCode="_(* #\ ##0_);_(* \(#\ ##0\);_(* &quot;-&quot;??_);_(@_)">
                  <c:v>983.72715536879821</c:v>
                </c:pt>
                <c:pt idx="57" formatCode="_(* #\ ##0_);_(* \(#\ ##0\);_(* &quot;-&quot;??_);_(@_)">
                  <c:v>2546.9928948068891</c:v>
                </c:pt>
                <c:pt idx="58" formatCode="_(* #\ ##0_);_(* \(#\ ##0\);_(* &quot;-&quot;??_);_(@_)">
                  <c:v>2997.7409135581497</c:v>
                </c:pt>
                <c:pt idx="59" formatCode="_(* #\ ##0_);_(* \(#\ ##0\);_(* &quot;-&quot;??_);_(@_)">
                  <c:v>3493.1339596522002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E-477E-9A57-48EA295C2706}"/>
            </c:ext>
          </c:extLst>
        </c:ser>
        <c:ser>
          <c:idx val="2"/>
          <c:order val="2"/>
          <c:tx>
            <c:strRef>
              <c:f>'ForeCast Sheet-Automatic'!$D$1</c:f>
              <c:strCache>
                <c:ptCount val="1"/>
                <c:pt idx="0">
                  <c:v>Konfidencia-intervallum alsó határa(Units sold)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Sheet-Automatic'!$A$2:$A$61</c:f>
              <c:numCache>
                <c:formatCode>mmm\-yy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'ForeCast Sheet-Automatic'!$D$2:$D$61</c:f>
              <c:numCache>
                <c:formatCode>General</c:formatCode>
                <c:ptCount val="60"/>
                <c:pt idx="35" formatCode="_(* #\ ##0_);_(* \(#\ ##0\);_(* &quot;-&quot;??_);_(@_)">
                  <c:v>3500</c:v>
                </c:pt>
                <c:pt idx="36" formatCode="_(* #\ ##0_);_(* \(#\ ##0\);_(* &quot;-&quot;??_);_(@_)">
                  <c:v>699.82266791312975</c:v>
                </c:pt>
                <c:pt idx="37" formatCode="_(* #\ ##0_);_(* \(#\ ##0\);_(* &quot;-&quot;??_);_(@_)">
                  <c:v>623.68045809320631</c:v>
                </c:pt>
                <c:pt idx="38" formatCode="_(* #\ ##0_);_(* \(#\ ##0\);_(* &quot;-&quot;??_);_(@_)">
                  <c:v>423.02232186695852</c:v>
                </c:pt>
                <c:pt idx="39" formatCode="_(* #\ ##0_);_(* \(#\ ##0\);_(* &quot;-&quot;??_);_(@_)">
                  <c:v>489.80974857083544</c:v>
                </c:pt>
                <c:pt idx="40" formatCode="_(* #\ ##0_);_(* \(#\ ##0\);_(* &quot;-&quot;??_);_(@_)">
                  <c:v>649.71875310225244</c:v>
                </c:pt>
                <c:pt idx="41" formatCode="_(* #\ ##0_);_(* \(#\ ##0\);_(* &quot;-&quot;??_);_(@_)">
                  <c:v>619.23392238489009</c:v>
                </c:pt>
                <c:pt idx="42" formatCode="_(* #\ ##0_);_(* \(#\ ##0\);_(* &quot;-&quot;??_);_(@_)">
                  <c:v>651.6857044539563</c:v>
                </c:pt>
                <c:pt idx="43" formatCode="_(* #\ ##0_);_(* \(#\ ##0\);_(* &quot;-&quot;??_);_(@_)">
                  <c:v>585.00854646556525</c:v>
                </c:pt>
                <c:pt idx="44" formatCode="_(* #\ ##0_);_(* \(#\ ##0\);_(* &quot;-&quot;??_);_(@_)">
                  <c:v>518.06757040624279</c:v>
                </c:pt>
                <c:pt idx="45" formatCode="_(* #\ ##0_);_(* \(#\ ##0\);_(* &quot;-&quot;??_);_(@_)">
                  <c:v>2064.823732904546</c:v>
                </c:pt>
                <c:pt idx="46" formatCode="_(* #\ ##0_);_(* \(#\ ##0\);_(* &quot;-&quot;??_);_(@_)">
                  <c:v>2499.6389871858091</c:v>
                </c:pt>
                <c:pt idx="47" formatCode="_(* #\ ##0_);_(* \(#\ ##0\);_(* &quot;-&quot;??_);_(@_)">
                  <c:v>2979.613642321794</c:v>
                </c:pt>
                <c:pt idx="48" formatCode="_(* #\ ##0_);_(* \(#\ ##0\);_(* &quot;-&quot;??_);_(@_)">
                  <c:v>539.63699912552852</c:v>
                </c:pt>
                <c:pt idx="49" formatCode="_(* #\ ##0_);_(* \(#\ ##0\);_(* &quot;-&quot;??_);_(@_)">
                  <c:v>475.85234709544392</c:v>
                </c:pt>
                <c:pt idx="50" formatCode="_(* #\ ##0_);_(* \(#\ ##0\);_(* &quot;-&quot;??_);_(@_)">
                  <c:v>285.42890115670963</c:v>
                </c:pt>
                <c:pt idx="51" formatCode="_(* #\ ##0_);_(* \(#\ ##0\);_(* &quot;-&quot;??_);_(@_)">
                  <c:v>360.90726117082374</c:v>
                </c:pt>
                <c:pt idx="52" formatCode="_(* #\ ##0_);_(* \(#\ ##0\);_(* &quot;-&quot;??_);_(@_)">
                  <c:v>528.33354550704098</c:v>
                </c:pt>
                <c:pt idx="53" formatCode="_(* #\ ##0_);_(* \(#\ ##0\);_(* &quot;-&quot;??_);_(@_)">
                  <c:v>504.44415601562412</c:v>
                </c:pt>
                <c:pt idx="54" formatCode="_(* #\ ##0_);_(* \(#\ ##0\);_(* &quot;-&quot;??_);_(@_)">
                  <c:v>542.74896576860147</c:v>
                </c:pt>
                <c:pt idx="55" formatCode="_(* #\ ##0_);_(* \(#\ ##0\);_(* &quot;-&quot;??_);_(@_)">
                  <c:v>481.3148934734046</c:v>
                </c:pt>
                <c:pt idx="56" formatCode="_(* #\ ##0_);_(* \(#\ ##0\);_(* &quot;-&quot;??_);_(@_)">
                  <c:v>419.1076735318303</c:v>
                </c:pt>
                <c:pt idx="57" formatCode="_(* #\ ##0_);_(* \(#\ ##0\);_(* &quot;-&quot;??_);_(@_)">
                  <c:v>1970.1664644630623</c:v>
                </c:pt>
                <c:pt idx="58" formatCode="_(* #\ ##0_);_(* \(#\ ##0\);_(* &quot;-&quot;??_);_(@_)">
                  <c:v>2408.9151849395307</c:v>
                </c:pt>
                <c:pt idx="59" formatCode="_(* #\ ##0_);_(* \(#\ ##0\);_(* &quot;-&quot;??_);_(@_)">
                  <c:v>2892.5040525041018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8E-477E-9A57-48EA295C2706}"/>
            </c:ext>
          </c:extLst>
        </c:ser>
        <c:ser>
          <c:idx val="3"/>
          <c:order val="3"/>
          <c:tx>
            <c:strRef>
              <c:f>'ForeCast Sheet-Automatic'!$E$1</c:f>
              <c:strCache>
                <c:ptCount val="1"/>
                <c:pt idx="0">
                  <c:v>Konfidencia-intervallum felső határa(Units sold)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Sheet-Automatic'!$A$2:$A$61</c:f>
              <c:numCache>
                <c:formatCode>mmm\-yy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'ForeCast Sheet-Automatic'!$E$2:$E$61</c:f>
              <c:numCache>
                <c:formatCode>General</c:formatCode>
                <c:ptCount val="60"/>
                <c:pt idx="35" formatCode="_(* #\ ##0_);_(* \(#\ ##0\);_(* &quot;-&quot;??_);_(@_)">
                  <c:v>3500</c:v>
                </c:pt>
                <c:pt idx="36" formatCode="_(* #\ ##0_);_(* \(#\ ##0\);_(* &quot;-&quot;??_);_(@_)">
                  <c:v>1152.0853120627989</c:v>
                </c:pt>
                <c:pt idx="37" formatCode="_(* #\ ##0_);_(* \(#\ ##0\);_(* &quot;-&quot;??_);_(@_)">
                  <c:v>1129.7306288086666</c:v>
                </c:pt>
                <c:pt idx="38" formatCode="_(* #\ ##0_);_(* \(#\ ##0\);_(* &quot;-&quot;??_);_(@_)">
                  <c:v>977.85348129821523</c:v>
                </c:pt>
                <c:pt idx="39" formatCode="_(* #\ ##0_);_(* \(#\ ##0\);_(* &quot;-&quot;??_);_(@_)">
                  <c:v>1089.6384149084047</c:v>
                </c:pt>
                <c:pt idx="40" formatCode="_(* #\ ##0_);_(* \(#\ ##0\);_(* &quot;-&quot;??_);_(@_)">
                  <c:v>1291.558004642362</c:v>
                </c:pt>
                <c:pt idx="41" formatCode="_(* #\ ##0_);_(* \(#\ ##0\);_(* &quot;-&quot;??_);_(@_)">
                  <c:v>1300.6498101734085</c:v>
                </c:pt>
                <c:pt idx="42" formatCode="_(* #\ ##0_);_(* \(#\ ##0\);_(* &quot;-&quot;??_);_(@_)">
                  <c:v>1370.6466213211008</c:v>
                </c:pt>
                <c:pt idx="43" formatCode="_(* #\ ##0_);_(* \(#\ ##0\);_(* &quot;-&quot;??_);_(@_)">
                  <c:v>1339.7863928919551</c:v>
                </c:pt>
                <c:pt idx="44" formatCode="_(* #\ ##0_);_(* \(#\ ##0\);_(* &quot;-&quot;??_);_(@_)">
                  <c:v>1307.1698537855607</c:v>
                </c:pt>
                <c:pt idx="45" formatCode="_(* #\ ##0_);_(* \(#\ ##0\);_(* &quot;-&quot;??_);_(@_)">
                  <c:v>2886.9451701634389</c:v>
                </c:pt>
                <c:pt idx="46" formatCode="_(* #\ ##0_);_(* \(#\ ##0\);_(* &quot;-&quot;??_);_(@_)">
                  <c:v>3353.6259533846969</c:v>
                </c:pt>
                <c:pt idx="47" formatCode="_(* #\ ##0_);_(* \(#\ ##0\);_(* &quot;-&quot;??_);_(@_)">
                  <c:v>3864.4373904368131</c:v>
                </c:pt>
                <c:pt idx="48" formatCode="_(* #\ ##0_);_(* \(#\ ##0\);_(* &quot;-&quot;??_);_(@_)">
                  <c:v>1454.4878673961937</c:v>
                </c:pt>
                <c:pt idx="49" formatCode="_(* #\ ##0_);_(* \(#\ ##0\);_(* &quot;-&quot;??_);_(@_)">
                  <c:v>1419.7756263522219</c:v>
                </c:pt>
                <c:pt idx="50" formatCode="_(* #\ ##0_);_(* \(#\ ##0\);_(* &quot;-&quot;??_);_(@_)">
                  <c:v>1257.6637885542571</c:v>
                </c:pt>
                <c:pt idx="51" formatCode="_(* #\ ##0_);_(* \(#\ ##0\);_(* &quot;-&quot;??_);_(@_)">
                  <c:v>1360.7577888542096</c:v>
                </c:pt>
                <c:pt idx="52" formatCode="_(* #\ ##0_);_(* \(#\ ##0\);_(* &quot;-&quot;??_);_(@_)">
                  <c:v>1555.1600987833667</c:v>
                </c:pt>
                <c:pt idx="53" formatCode="_(* #\ ##0_);_(* \(#\ ##0\);_(* &quot;-&quot;??_);_(@_)">
                  <c:v>1557.6564630884673</c:v>
                </c:pt>
                <c:pt idx="54" formatCode="_(* #\ ##0_);_(* \(#\ ##0\);_(* &quot;-&quot;??_);_(@_)">
                  <c:v>1621.8002465522491</c:v>
                </c:pt>
                <c:pt idx="55" formatCode="_(* #\ ##0_);_(* \(#\ ##0\);_(* &quot;-&quot;??_);_(@_)">
                  <c:v>1585.6969324299089</c:v>
                </c:pt>
                <c:pt idx="56" formatCode="_(* #\ ##0_);_(* \(#\ ##0\);_(* &quot;-&quot;??_);_(@_)">
                  <c:v>1548.346637205766</c:v>
                </c:pt>
                <c:pt idx="57" formatCode="_(* #\ ##0_);_(* \(#\ ##0\);_(* &quot;-&quot;??_);_(@_)">
                  <c:v>3123.8193251507159</c:v>
                </c:pt>
                <c:pt idx="58" formatCode="_(* #\ ##0_);_(* \(#\ ##0\);_(* &quot;-&quot;??_);_(@_)">
                  <c:v>3586.5666421767687</c:v>
                </c:pt>
                <c:pt idx="59" formatCode="_(* #\ ##0_);_(* \(#\ ##0\);_(* &quot;-&quot;??_);_(@_)">
                  <c:v>4093.7638668002987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8E-477E-9A57-48EA295C2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4356288"/>
        <c:axId val="303626176"/>
      </c:lineChart>
      <c:catAx>
        <c:axId val="98435628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26176"/>
        <c:crosses val="autoZero"/>
        <c:auto val="1"/>
        <c:lblAlgn val="ctr"/>
        <c:lblOffset val="100"/>
        <c:noMultiLvlLbl val="0"/>
      </c:catAx>
      <c:valAx>
        <c:axId val="3036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35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114299</xdr:rowOff>
    </xdr:from>
    <xdr:to>
      <xdr:col>2</xdr:col>
      <xdr:colOff>3381375</xdr:colOff>
      <xdr:row>31</xdr:row>
      <xdr:rowOff>152400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844379D1-F2B9-48AD-B8A9-23B1FE3592CF}"/>
            </a:ext>
          </a:extLst>
        </xdr:cNvPr>
        <xdr:cNvSpPr txBox="1"/>
      </xdr:nvSpPr>
      <xdr:spPr>
        <a:xfrm>
          <a:off x="104775" y="2581274"/>
          <a:ext cx="7419975" cy="483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2000" b="1"/>
            <a:t>Módszer</a:t>
          </a:r>
          <a:endParaRPr lang="hu-HU" sz="1100" b="1"/>
        </a:p>
        <a:p>
          <a:endParaRPr lang="hu-HU" sz="1100"/>
        </a:p>
        <a:p>
          <a:r>
            <a:rPr lang="hu-HU" sz="1400"/>
            <a:t>Historikus, azaz múltbéli adatsorok alapján, matematikai statisztikai</a:t>
          </a:r>
          <a:r>
            <a:rPr lang="hu-HU" sz="1400" baseline="0"/>
            <a:t> módszerekkel megbecsülni a jövőbeli történéseket</a:t>
          </a:r>
          <a:endParaRPr lang="hu-HU" sz="1400"/>
        </a:p>
        <a:p>
          <a:endParaRPr lang="hu-HU" sz="1100"/>
        </a:p>
        <a:p>
          <a:r>
            <a:rPr lang="hu-HU" sz="1400" b="1"/>
            <a:t>Fogalmak</a:t>
          </a:r>
          <a:endParaRPr lang="hu-HU" sz="1100" b="1"/>
        </a:p>
        <a:p>
          <a:endParaRPr lang="hu-HU" sz="1100"/>
        </a:p>
        <a:p>
          <a:r>
            <a:rPr lang="hu-HU" sz="1200" b="1"/>
            <a:t>Idősor</a:t>
          </a:r>
          <a:endParaRPr lang="hu-HU" sz="1100" b="1"/>
        </a:p>
        <a:p>
          <a:r>
            <a:rPr lang="hu-HU" sz="1100"/>
            <a:t>Minden adatpont (Y) egy időponthoz (X) tartozik.</a:t>
          </a:r>
          <a:r>
            <a:rPr lang="hu-HU" sz="1100" baseline="0"/>
            <a:t> Az idősor folyamatos, az időpontok közötti távolság azonos</a:t>
          </a:r>
          <a:endParaRPr lang="hu-HU" sz="1100"/>
        </a:p>
        <a:p>
          <a:endParaRPr lang="hu-HU" sz="1100"/>
        </a:p>
        <a:p>
          <a:r>
            <a:rPr lang="hu-HU" sz="1200" b="1"/>
            <a:t>Szezonalitás</a:t>
          </a:r>
          <a:endParaRPr lang="hu-HU" sz="1100" b="1"/>
        </a:p>
        <a:p>
          <a:r>
            <a:rPr lang="hu-HU" sz="1100"/>
            <a:t>Az adatpontok értékeiben megfigyelhető periódikusan ismétlődő mintázat, kilengés.</a:t>
          </a:r>
        </a:p>
        <a:p>
          <a:endParaRPr lang="hu-HU" sz="1100"/>
        </a:p>
        <a:p>
          <a:r>
            <a:rPr lang="hu-HU" sz="1200" b="1"/>
            <a:t>Periódus</a:t>
          </a:r>
          <a:endParaRPr lang="hu-HU" sz="1100" b="1"/>
        </a:p>
        <a:p>
          <a:r>
            <a:rPr lang="hu-HU" sz="1100"/>
            <a:t>A szezonalitás mintázata mennyi adatpont</a:t>
          </a:r>
          <a:r>
            <a:rPr lang="hu-HU" sz="1100" baseline="0"/>
            <a:t> vagy időpont után kezd ismétlődni</a:t>
          </a:r>
        </a:p>
        <a:p>
          <a:endParaRPr lang="hu-HU" sz="1100" baseline="0"/>
        </a:p>
        <a:p>
          <a:r>
            <a:rPr lang="hu-HU" sz="1200" b="1" baseline="0"/>
            <a:t>Konfidencia intervallum</a:t>
          </a:r>
        </a:p>
        <a:p>
          <a:r>
            <a:rPr lang="hu-HU" sz="1100"/>
            <a:t>A becsült vagy előrejelzett érték milyen intervallumon</a:t>
          </a:r>
          <a:r>
            <a:rPr lang="hu-HU" sz="1100" baseline="0"/>
            <a:t> belül, milyen tűréssel valósulhat meg + / - irányban</a:t>
          </a:r>
        </a:p>
        <a:p>
          <a:endParaRPr lang="hu-HU" sz="1100" baseline="0"/>
        </a:p>
        <a:p>
          <a:r>
            <a:rPr lang="hu-HU" sz="1200" b="1"/>
            <a:t>Hiányzó időpontok /adatpontok</a:t>
          </a:r>
        </a:p>
        <a:p>
          <a:r>
            <a:rPr lang="hu-HU" sz="1100"/>
            <a:t>Az idősor a feltételezés szerint folyamatos. (Órák, Napok, hetek, hónapok, stb...)</a:t>
          </a:r>
        </a:p>
        <a:p>
          <a:r>
            <a:rPr lang="hu-HU" sz="1100"/>
            <a:t>Ha hiányzik egy időpont, akkor azt</a:t>
          </a:r>
          <a:r>
            <a:rPr lang="hu-HU" sz="1100" baseline="0"/>
            <a:t> lehet helyettesíteni:</a:t>
          </a:r>
        </a:p>
        <a:p>
          <a:r>
            <a:rPr lang="hu-HU" sz="1100" baseline="0"/>
            <a:t>     Nullával, vagy </a:t>
          </a:r>
        </a:p>
        <a:p>
          <a:r>
            <a:rPr lang="hu-HU" sz="1100" baseline="0"/>
            <a:t>     Megadhatjuk, hogy a megelőző és a következő adat aggregfációjával (Átlag, max, Min, Median..)</a:t>
          </a:r>
          <a:endParaRPr lang="en-US" sz="1100"/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2323809</xdr:colOff>
      <xdr:row>36</xdr:row>
      <xdr:rowOff>161813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22B8E68-4C9F-4EC8-987F-017875FFF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7667625"/>
          <a:ext cx="2323809" cy="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379867</xdr:colOff>
      <xdr:row>70</xdr:row>
      <xdr:rowOff>199225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AEF0C02A-A2F9-4A2D-856D-65639592D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01125"/>
          <a:ext cx="9066667" cy="6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74</xdr:row>
      <xdr:rowOff>190500</xdr:rowOff>
    </xdr:from>
    <xdr:to>
      <xdr:col>2</xdr:col>
      <xdr:colOff>3409109</xdr:colOff>
      <xdr:row>90</xdr:row>
      <xdr:rowOff>66290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CEFE7245-E1E6-4544-A505-53ECF387C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" y="16192500"/>
          <a:ext cx="6723809" cy="30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95247</xdr:rowOff>
    </xdr:from>
    <xdr:to>
      <xdr:col>6</xdr:col>
      <xdr:colOff>777875</xdr:colOff>
      <xdr:row>5</xdr:row>
      <xdr:rowOff>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D9ABD3A6-FE42-4182-9FC0-5DFA77E9D6A4}"/>
            </a:ext>
          </a:extLst>
        </xdr:cNvPr>
        <xdr:cNvSpPr txBox="1"/>
      </xdr:nvSpPr>
      <xdr:spPr>
        <a:xfrm>
          <a:off x="3309938" y="95247"/>
          <a:ext cx="3968750" cy="896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/>
            <a:t>Előrejelzés</a:t>
          </a:r>
          <a:r>
            <a:rPr lang="hu-HU" sz="1400" b="1" baseline="0"/>
            <a:t> Lineáris Forecast segítségével</a:t>
          </a:r>
        </a:p>
        <a:p>
          <a:endParaRPr lang="hu-HU" sz="1100" baseline="0"/>
        </a:p>
        <a:p>
          <a:r>
            <a:rPr lang="hu-HU" sz="1100" baseline="0"/>
            <a:t>Az adatsorban nem figyelhető meg szezonalitás, illetve ez a módszer azt nem figyeli magától.</a:t>
          </a:r>
        </a:p>
        <a:p>
          <a:endParaRPr lang="hu-HU" sz="1100" baseline="0"/>
        </a:p>
        <a:p>
          <a:endParaRPr lang="en-US" sz="1100"/>
        </a:p>
      </xdr:txBody>
    </xdr:sp>
    <xdr:clientData/>
  </xdr:twoCellAnchor>
  <xdr:twoCellAnchor editAs="oneCell">
    <xdr:from>
      <xdr:col>3</xdr:col>
      <xdr:colOff>7938</xdr:colOff>
      <xdr:row>8</xdr:row>
      <xdr:rowOff>103188</xdr:rowOff>
    </xdr:from>
    <xdr:to>
      <xdr:col>6</xdr:col>
      <xdr:colOff>750396</xdr:colOff>
      <xdr:row>21</xdr:row>
      <xdr:rowOff>47309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5B1BD10-7EDB-47E8-8015-D84AD8ABC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8626" y="6453188"/>
          <a:ext cx="3933333" cy="2523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7937</xdr:rowOff>
    </xdr:from>
    <xdr:to>
      <xdr:col>9</xdr:col>
      <xdr:colOff>771030</xdr:colOff>
      <xdr:row>21</xdr:row>
      <xdr:rowOff>144098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DB8169E-9FA0-42F0-89DB-A3E8B1556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7125" y="1397000"/>
          <a:ext cx="3961905" cy="291428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1</xdr:rowOff>
    </xdr:from>
    <xdr:to>
      <xdr:col>6</xdr:col>
      <xdr:colOff>944563</xdr:colOff>
      <xdr:row>4</xdr:row>
      <xdr:rowOff>95251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2605BDAB-BCC4-4432-A5A4-11BAD9EE131F}"/>
            </a:ext>
          </a:extLst>
        </xdr:cNvPr>
        <xdr:cNvSpPr txBox="1"/>
      </xdr:nvSpPr>
      <xdr:spPr>
        <a:xfrm>
          <a:off x="3182938" y="1"/>
          <a:ext cx="396875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/>
            <a:t>Előrejelzés</a:t>
          </a:r>
          <a:r>
            <a:rPr lang="hu-HU" sz="1400" b="1" baseline="0"/>
            <a:t> Exponenciális simítás segítségével</a:t>
          </a:r>
        </a:p>
        <a:p>
          <a:endParaRPr lang="hu-HU" sz="1100" baseline="0"/>
        </a:p>
        <a:p>
          <a:r>
            <a:rPr lang="hu-HU" sz="1100" baseline="0"/>
            <a:t>Az adatsorban megfigyelhető szezonalitás, ez a módszer ezt automatikusan detektálni is tudja.</a:t>
          </a:r>
        </a:p>
        <a:p>
          <a:endParaRPr lang="hu-HU" sz="1100" baseline="0"/>
        </a:p>
        <a:p>
          <a:endParaRPr lang="en-US" sz="1100"/>
        </a:p>
      </xdr:txBody>
    </xdr:sp>
    <xdr:clientData/>
  </xdr:twoCellAnchor>
  <xdr:twoCellAnchor editAs="oneCell">
    <xdr:from>
      <xdr:col>5</xdr:col>
      <xdr:colOff>1039813</xdr:colOff>
      <xdr:row>24</xdr:row>
      <xdr:rowOff>7938</xdr:rowOff>
    </xdr:from>
    <xdr:to>
      <xdr:col>9</xdr:col>
      <xdr:colOff>1047750</xdr:colOff>
      <xdr:row>37</xdr:row>
      <xdr:rowOff>19143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BBE57682-C84C-4805-A109-655A20E16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3313" y="4770438"/>
          <a:ext cx="4262437" cy="25908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38099</xdr:rowOff>
    </xdr:from>
    <xdr:to>
      <xdr:col>4</xdr:col>
      <xdr:colOff>3219450</xdr:colOff>
      <xdr:row>17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8224755-FE61-4B6A-8397-AAA54AEB6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296510-80CC-4B8E-9C4F-46A96E3691A4}" name="Táblázat1" displayName="Táblázat1" ref="A1:E61" totalsRowShown="0">
  <autoFilter ref="A1:E61" xr:uid="{914F7E76-31C7-414C-B3C7-356D7DD91473}"/>
  <tableColumns count="5">
    <tableColumn id="1" xr3:uid="{CF98FD3A-DA8E-404D-8839-B35361ECBC71}" name="Date" dataDxfId="3"/>
    <tableColumn id="2" xr3:uid="{44673009-88AC-49C1-B886-C0BC81939CF9}" name="Units sold"/>
    <tableColumn id="3" xr3:uid="{74DA40AC-EC65-4126-ABF6-F85B67FEFE12}" name="Előrejelzés(Units sold)" dataDxfId="2">
      <calculatedColumnFormula>_xlfn.FORECAST.ETS(A2,$B$2:$B$37,$A$2:$A$37,1,1)</calculatedColumnFormula>
    </tableColumn>
    <tableColumn id="4" xr3:uid="{46EA471D-CC35-4343-81B8-6D7A5AC03710}" name="Konfidencia-intervallum alsó határa(Units sold)" dataDxfId="1">
      <calculatedColumnFormula>C2-_xlfn.FORECAST.ETS.CONFINT(A2,$B$2:$B$37,$A$2:$A$37,0.95,1,1)</calculatedColumnFormula>
    </tableColumn>
    <tableColumn id="5" xr3:uid="{962CB85D-7434-43E6-92DD-F869655CF779}" name="Konfidencia-intervallum felső határa(Units sold)" dataDxfId="0">
      <calculatedColumnFormula>C2+_xlfn.FORECAST.ETS.CONFINT(A2,$B$2:$B$37,$A$2:$A$37,0.95,1,1)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4E36-61A1-4D35-9C1B-0535A22FA096}">
  <dimension ref="A1:C74"/>
  <sheetViews>
    <sheetView tabSelected="1" workbookViewId="0">
      <selection activeCell="A75" sqref="A75"/>
    </sheetView>
  </sheetViews>
  <sheetFormatPr defaultRowHeight="15.75" x14ac:dyDescent="0.25"/>
  <cols>
    <col min="1" max="1" width="27.375" customWidth="1"/>
    <col min="2" max="2" width="27" bestFit="1" customWidth="1"/>
    <col min="3" max="3" width="59.625" customWidth="1"/>
  </cols>
  <sheetData>
    <row r="1" spans="1:3" ht="26.25" x14ac:dyDescent="0.4">
      <c r="A1" s="13" t="s">
        <v>10</v>
      </c>
    </row>
    <row r="3" spans="1:3" ht="31.5" x14ac:dyDescent="0.35">
      <c r="A3" s="17" t="s">
        <v>11</v>
      </c>
      <c r="B3" s="17" t="s">
        <v>12</v>
      </c>
      <c r="C3" s="18" t="s">
        <v>13</v>
      </c>
    </row>
    <row r="4" spans="1:3" ht="30" x14ac:dyDescent="0.25">
      <c r="A4" s="15" t="s">
        <v>14</v>
      </c>
      <c r="B4" s="15" t="s">
        <v>15</v>
      </c>
      <c r="C4" s="14" t="s">
        <v>24</v>
      </c>
    </row>
    <row r="5" spans="1:3" x14ac:dyDescent="0.25">
      <c r="A5" s="15" t="s">
        <v>16</v>
      </c>
      <c r="B5" s="16" t="s">
        <v>17</v>
      </c>
      <c r="C5" s="14" t="s">
        <v>18</v>
      </c>
    </row>
    <row r="6" spans="1:3" ht="45" x14ac:dyDescent="0.25">
      <c r="A6" s="15" t="s">
        <v>19</v>
      </c>
      <c r="B6" s="15" t="s">
        <v>20</v>
      </c>
      <c r="C6" s="14" t="s">
        <v>21</v>
      </c>
    </row>
    <row r="7" spans="1:3" ht="30" x14ac:dyDescent="0.25">
      <c r="A7" s="15" t="s">
        <v>22</v>
      </c>
      <c r="B7" s="15" t="s">
        <v>23</v>
      </c>
      <c r="C7" s="14" t="s">
        <v>25</v>
      </c>
    </row>
    <row r="34" spans="1:1" ht="26.25" x14ac:dyDescent="0.4">
      <c r="A34" s="13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64</v>
      </c>
    </row>
    <row r="73" spans="1:1" x14ac:dyDescent="0.25">
      <c r="A73" s="19" t="s">
        <v>65</v>
      </c>
    </row>
    <row r="74" spans="1:1" x14ac:dyDescent="0.25">
      <c r="A74" t="s">
        <v>66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41"/>
  <sheetViews>
    <sheetView zoomScale="120" zoomScaleNormal="120" zoomScalePageLayoutView="120" workbookViewId="0">
      <pane ySplit="5" topLeftCell="A6" activePane="bottomLeft" state="frozenSplit"/>
      <selection pane="bottomLeft" activeCell="H8" sqref="H8:I12"/>
    </sheetView>
  </sheetViews>
  <sheetFormatPr defaultColWidth="14" defaultRowHeight="15.75" x14ac:dyDescent="0.25"/>
  <cols>
    <col min="1" max="1" width="15.5" customWidth="1"/>
    <col min="3" max="3" width="9.375" customWidth="1"/>
    <col min="9" max="9" width="24.875" customWidth="1"/>
  </cols>
  <sheetData>
    <row r="3" spans="1:9" ht="15.95" x14ac:dyDescent="0.25">
      <c r="A3" s="7" t="s">
        <v>34</v>
      </c>
      <c r="B3" s="7"/>
    </row>
    <row r="5" spans="1:9" x14ac:dyDescent="0.25">
      <c r="A5" s="2" t="s">
        <v>0</v>
      </c>
      <c r="B5" s="2" t="s">
        <v>1</v>
      </c>
    </row>
    <row r="6" spans="1:9" ht="15.95" x14ac:dyDescent="0.25">
      <c r="A6" s="1">
        <v>42005</v>
      </c>
      <c r="B6" s="4">
        <v>800</v>
      </c>
    </row>
    <row r="7" spans="1:9" x14ac:dyDescent="0.25">
      <c r="A7" s="1">
        <v>42036</v>
      </c>
      <c r="B7" s="4">
        <v>700</v>
      </c>
    </row>
    <row r="8" spans="1:9" x14ac:dyDescent="0.25">
      <c r="A8" s="1">
        <v>42064</v>
      </c>
      <c r="B8" s="4">
        <v>500</v>
      </c>
      <c r="D8" s="20" t="s">
        <v>30</v>
      </c>
      <c r="H8" s="19" t="s">
        <v>28</v>
      </c>
      <c r="I8" t="s">
        <v>27</v>
      </c>
    </row>
    <row r="9" spans="1:9" x14ac:dyDescent="0.25">
      <c r="A9" s="1">
        <v>42095</v>
      </c>
      <c r="B9" s="4">
        <v>600</v>
      </c>
      <c r="H9" s="19" t="s">
        <v>26</v>
      </c>
      <c r="I9" t="s">
        <v>32</v>
      </c>
    </row>
    <row r="10" spans="1:9" x14ac:dyDescent="0.25">
      <c r="A10" s="1">
        <v>42125</v>
      </c>
      <c r="B10" s="4">
        <v>800</v>
      </c>
      <c r="H10" s="19" t="s">
        <v>29</v>
      </c>
      <c r="I10" t="s">
        <v>33</v>
      </c>
    </row>
    <row r="11" spans="1:9" x14ac:dyDescent="0.25">
      <c r="A11" s="1">
        <v>42156</v>
      </c>
      <c r="B11" s="4">
        <v>750</v>
      </c>
    </row>
    <row r="12" spans="1:9" x14ac:dyDescent="0.25">
      <c r="A12" s="1">
        <v>42186</v>
      </c>
      <c r="B12" s="4">
        <v>825</v>
      </c>
      <c r="H12" s="20" t="s">
        <v>31</v>
      </c>
    </row>
    <row r="13" spans="1:9" x14ac:dyDescent="0.25">
      <c r="A13" s="1">
        <v>42217</v>
      </c>
      <c r="B13" s="4">
        <v>775</v>
      </c>
    </row>
    <row r="14" spans="1:9" x14ac:dyDescent="0.25">
      <c r="A14" s="1">
        <v>42248</v>
      </c>
      <c r="B14" s="4">
        <v>700</v>
      </c>
    </row>
    <row r="15" spans="1:9" x14ac:dyDescent="0.25">
      <c r="A15" s="1">
        <v>42278</v>
      </c>
      <c r="B15" s="4">
        <v>800</v>
      </c>
    </row>
    <row r="16" spans="1:9" x14ac:dyDescent="0.25">
      <c r="A16" s="1">
        <v>42309</v>
      </c>
      <c r="B16" s="4">
        <v>725</v>
      </c>
    </row>
    <row r="17" spans="1:2" x14ac:dyDescent="0.25">
      <c r="A17" s="1">
        <v>42339</v>
      </c>
      <c r="B17" s="4">
        <v>650</v>
      </c>
    </row>
    <row r="18" spans="1:2" x14ac:dyDescent="0.25">
      <c r="A18" s="1">
        <v>42370</v>
      </c>
      <c r="B18" s="4">
        <v>775</v>
      </c>
    </row>
    <row r="19" spans="1:2" ht="15.95" x14ac:dyDescent="0.25">
      <c r="A19" s="1">
        <v>42401</v>
      </c>
      <c r="B19" s="4">
        <v>725</v>
      </c>
    </row>
    <row r="20" spans="1:2" ht="15.95" x14ac:dyDescent="0.25">
      <c r="A20" s="1">
        <v>42430</v>
      </c>
      <c r="B20" s="4">
        <v>550</v>
      </c>
    </row>
    <row r="21" spans="1:2" ht="15.95" x14ac:dyDescent="0.25">
      <c r="A21" s="1">
        <v>42461</v>
      </c>
      <c r="B21" s="4">
        <v>650</v>
      </c>
    </row>
    <row r="22" spans="1:2" ht="15.95" x14ac:dyDescent="0.25">
      <c r="A22" s="1">
        <v>42491</v>
      </c>
      <c r="B22" s="4">
        <v>825</v>
      </c>
    </row>
    <row r="23" spans="1:2" ht="15.95" x14ac:dyDescent="0.25">
      <c r="A23" s="1">
        <v>42522</v>
      </c>
      <c r="B23" s="4">
        <v>825</v>
      </c>
    </row>
    <row r="24" spans="1:2" ht="15.95" x14ac:dyDescent="0.25">
      <c r="A24" s="1">
        <v>42552</v>
      </c>
      <c r="B24" s="4">
        <v>850</v>
      </c>
    </row>
    <row r="25" spans="1:2" ht="15.95" x14ac:dyDescent="0.25">
      <c r="A25" s="1">
        <v>42583</v>
      </c>
      <c r="B25" s="4">
        <v>800</v>
      </c>
    </row>
    <row r="26" spans="1:2" ht="15.95" x14ac:dyDescent="0.25">
      <c r="A26" s="1">
        <v>42614</v>
      </c>
      <c r="B26" s="4">
        <v>775</v>
      </c>
    </row>
    <row r="27" spans="1:2" ht="15.95" x14ac:dyDescent="0.25">
      <c r="A27" s="1">
        <v>42644</v>
      </c>
      <c r="B27" s="4">
        <v>825</v>
      </c>
    </row>
    <row r="28" spans="1:2" ht="15.95" x14ac:dyDescent="0.25">
      <c r="A28" s="1">
        <v>42675</v>
      </c>
      <c r="B28" s="4">
        <v>600</v>
      </c>
    </row>
    <row r="29" spans="1:2" ht="15.95" x14ac:dyDescent="0.25">
      <c r="A29" s="1">
        <v>42705</v>
      </c>
      <c r="B29" s="4">
        <v>850</v>
      </c>
    </row>
    <row r="30" spans="1:2" ht="15.95" x14ac:dyDescent="0.25">
      <c r="A30" s="1">
        <v>42736</v>
      </c>
      <c r="B30" s="4">
        <v>800</v>
      </c>
    </row>
    <row r="31" spans="1:2" ht="15.95" x14ac:dyDescent="0.25">
      <c r="A31" s="1">
        <v>42767</v>
      </c>
      <c r="B31" s="4">
        <v>750</v>
      </c>
    </row>
    <row r="32" spans="1:2" x14ac:dyDescent="0.25">
      <c r="A32" s="1">
        <v>42795</v>
      </c>
      <c r="B32" s="4">
        <v>625</v>
      </c>
    </row>
    <row r="33" spans="1:3" x14ac:dyDescent="0.25">
      <c r="A33" s="1">
        <v>42826</v>
      </c>
      <c r="B33" s="4">
        <v>700</v>
      </c>
    </row>
    <row r="34" spans="1:3" x14ac:dyDescent="0.25">
      <c r="A34" s="1">
        <v>42856</v>
      </c>
      <c r="B34" s="4">
        <v>850</v>
      </c>
      <c r="C34" s="10"/>
    </row>
    <row r="35" spans="1:3" x14ac:dyDescent="0.25">
      <c r="A35" s="3">
        <v>42887</v>
      </c>
      <c r="B35" s="12">
        <f>_xlfn.FORECAST.LINEAR(A35,$B$6:$B$34,$A$6:$A$34)</f>
        <v>773.41500855931781</v>
      </c>
      <c r="C35" s="9"/>
    </row>
    <row r="36" spans="1:3" x14ac:dyDescent="0.25">
      <c r="A36" s="3">
        <v>42917</v>
      </c>
      <c r="B36" s="12">
        <f t="shared" ref="B36:B41" si="0">_xlfn.FORECAST.LINEAR(A36,$B$6:$B$34,$A$6:$A$34)</f>
        <v>775.74718786328413</v>
      </c>
    </row>
    <row r="37" spans="1:3" x14ac:dyDescent="0.25">
      <c r="A37" s="3">
        <v>42948</v>
      </c>
      <c r="B37" s="12">
        <f t="shared" si="0"/>
        <v>778.15710647738297</v>
      </c>
    </row>
    <row r="38" spans="1:3" x14ac:dyDescent="0.25">
      <c r="A38" s="3">
        <v>42979</v>
      </c>
      <c r="B38" s="12">
        <f t="shared" si="0"/>
        <v>780.56702509148181</v>
      </c>
    </row>
    <row r="39" spans="1:3" x14ac:dyDescent="0.25">
      <c r="A39" s="3">
        <v>43009</v>
      </c>
      <c r="B39" s="12">
        <f t="shared" si="0"/>
        <v>782.89920439544858</v>
      </c>
    </row>
    <row r="40" spans="1:3" x14ac:dyDescent="0.25">
      <c r="A40" s="3">
        <v>43040</v>
      </c>
      <c r="B40" s="12">
        <f t="shared" si="0"/>
        <v>785.30912300954742</v>
      </c>
    </row>
    <row r="41" spans="1:3" x14ac:dyDescent="0.25">
      <c r="A41" s="3">
        <v>43070</v>
      </c>
      <c r="B41" s="12">
        <f t="shared" si="0"/>
        <v>787.64130231351419</v>
      </c>
    </row>
  </sheetData>
  <pageMargins left="0.7" right="0.7" top="0.75" bottom="0.75" header="0.3" footer="0.3"/>
  <pageSetup scale="9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59"/>
  <sheetViews>
    <sheetView topLeftCell="B1" zoomScale="120" zoomScaleNormal="120" zoomScalePageLayoutView="120" workbookViewId="0">
      <pane ySplit="6" topLeftCell="A9" activePane="bottomLeft" state="frozenSplit"/>
      <selection pane="bottomLeft" activeCell="C43" sqref="C43:E54"/>
    </sheetView>
  </sheetViews>
  <sheetFormatPr defaultColWidth="14" defaultRowHeight="15.75" x14ac:dyDescent="0.25"/>
  <cols>
    <col min="1" max="1" width="14.625" customWidth="1"/>
    <col min="2" max="2" width="13.25" customWidth="1"/>
    <col min="4" max="4" width="12.625" customWidth="1"/>
    <col min="5" max="5" width="13.125" customWidth="1"/>
    <col min="11" max="11" width="16.625" customWidth="1"/>
  </cols>
  <sheetData>
    <row r="3" spans="1:12" x14ac:dyDescent="0.25">
      <c r="A3" s="7" t="s">
        <v>34</v>
      </c>
      <c r="B3" s="7"/>
    </row>
    <row r="4" spans="1:12" x14ac:dyDescent="0.25">
      <c r="A4" s="7"/>
      <c r="B4" s="7"/>
    </row>
    <row r="6" spans="1:12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12" x14ac:dyDescent="0.25">
      <c r="A7" s="1">
        <v>42005</v>
      </c>
      <c r="B7" s="4">
        <v>800</v>
      </c>
      <c r="G7" s="20" t="s">
        <v>47</v>
      </c>
      <c r="H7" t="s">
        <v>49</v>
      </c>
    </row>
    <row r="8" spans="1:12" ht="15.95" x14ac:dyDescent="0.25">
      <c r="A8" s="1">
        <v>42036</v>
      </c>
      <c r="B8" s="4">
        <v>700</v>
      </c>
    </row>
    <row r="9" spans="1:12" x14ac:dyDescent="0.25">
      <c r="A9" s="1">
        <v>42064</v>
      </c>
      <c r="B9" s="4">
        <v>500</v>
      </c>
      <c r="K9" s="19" t="s">
        <v>35</v>
      </c>
      <c r="L9" t="s">
        <v>27</v>
      </c>
    </row>
    <row r="10" spans="1:12" x14ac:dyDescent="0.25">
      <c r="A10" s="1">
        <v>42095</v>
      </c>
      <c r="B10" s="4">
        <v>600</v>
      </c>
      <c r="K10" s="19" t="s">
        <v>36</v>
      </c>
      <c r="L10" t="s">
        <v>32</v>
      </c>
    </row>
    <row r="11" spans="1:12" x14ac:dyDescent="0.25">
      <c r="A11" s="1">
        <v>42125</v>
      </c>
      <c r="B11" s="4">
        <v>800</v>
      </c>
      <c r="K11" s="19" t="s">
        <v>37</v>
      </c>
      <c r="L11" t="s">
        <v>33</v>
      </c>
    </row>
    <row r="12" spans="1:12" x14ac:dyDescent="0.25">
      <c r="A12" s="1">
        <v>42156</v>
      </c>
      <c r="B12" s="4">
        <v>750</v>
      </c>
      <c r="K12" s="21" t="s">
        <v>38</v>
      </c>
      <c r="L12" t="s">
        <v>39</v>
      </c>
    </row>
    <row r="13" spans="1:12" x14ac:dyDescent="0.25">
      <c r="A13" s="1">
        <v>42186</v>
      </c>
      <c r="B13" s="4">
        <v>825</v>
      </c>
      <c r="L13" t="s">
        <v>40</v>
      </c>
    </row>
    <row r="14" spans="1:12" x14ac:dyDescent="0.25">
      <c r="A14" s="1">
        <v>42217</v>
      </c>
      <c r="B14" s="4">
        <v>775</v>
      </c>
      <c r="K14" s="21" t="s">
        <v>41</v>
      </c>
      <c r="L14" t="s">
        <v>43</v>
      </c>
    </row>
    <row r="15" spans="1:12" ht="15.95" x14ac:dyDescent="0.25">
      <c r="A15" s="1">
        <v>42248</v>
      </c>
      <c r="B15" s="4">
        <v>700</v>
      </c>
      <c r="L15" t="s">
        <v>44</v>
      </c>
    </row>
    <row r="16" spans="1:12" x14ac:dyDescent="0.25">
      <c r="A16" s="1">
        <v>42278</v>
      </c>
      <c r="B16" s="4">
        <v>2100</v>
      </c>
      <c r="K16" t="s">
        <v>42</v>
      </c>
      <c r="L16" t="s">
        <v>45</v>
      </c>
    </row>
    <row r="17" spans="1:12" x14ac:dyDescent="0.25">
      <c r="A17" s="1">
        <v>42309</v>
      </c>
      <c r="B17" s="4">
        <v>2500</v>
      </c>
      <c r="L17" t="s">
        <v>46</v>
      </c>
    </row>
    <row r="18" spans="1:12" ht="15.95" x14ac:dyDescent="0.25">
      <c r="A18" s="1">
        <v>42339</v>
      </c>
      <c r="B18" s="4">
        <v>3200</v>
      </c>
    </row>
    <row r="19" spans="1:12" x14ac:dyDescent="0.25">
      <c r="A19" s="1">
        <v>42370</v>
      </c>
      <c r="B19" s="4">
        <v>775</v>
      </c>
      <c r="K19" s="20" t="s">
        <v>31</v>
      </c>
    </row>
    <row r="20" spans="1:12" ht="15.95" x14ac:dyDescent="0.25">
      <c r="A20" s="1">
        <v>42401</v>
      </c>
      <c r="B20" s="4">
        <v>725</v>
      </c>
    </row>
    <row r="21" spans="1:12" ht="15.95" x14ac:dyDescent="0.25">
      <c r="A21" s="1">
        <v>42430</v>
      </c>
      <c r="B21" s="4">
        <v>550</v>
      </c>
    </row>
    <row r="22" spans="1:12" ht="15.95" x14ac:dyDescent="0.25">
      <c r="A22" s="1">
        <v>42461</v>
      </c>
      <c r="B22" s="4">
        <v>650</v>
      </c>
    </row>
    <row r="23" spans="1:12" ht="15.95" x14ac:dyDescent="0.25">
      <c r="A23" s="1">
        <v>42491</v>
      </c>
      <c r="B23" s="4">
        <v>825</v>
      </c>
    </row>
    <row r="24" spans="1:12" x14ac:dyDescent="0.25">
      <c r="A24" s="1">
        <v>42522</v>
      </c>
      <c r="B24" s="4">
        <v>825</v>
      </c>
      <c r="G24" s="20" t="s">
        <v>48</v>
      </c>
      <c r="H24" t="s">
        <v>50</v>
      </c>
    </row>
    <row r="25" spans="1:12" x14ac:dyDescent="0.25">
      <c r="A25" s="1">
        <v>42552</v>
      </c>
      <c r="B25" s="4">
        <v>850</v>
      </c>
    </row>
    <row r="26" spans="1:12" x14ac:dyDescent="0.25">
      <c r="A26" s="1">
        <v>42583</v>
      </c>
      <c r="B26" s="4">
        <v>800</v>
      </c>
    </row>
    <row r="27" spans="1:12" x14ac:dyDescent="0.25">
      <c r="A27" s="1">
        <v>42614</v>
      </c>
      <c r="B27" s="4">
        <v>775</v>
      </c>
    </row>
    <row r="28" spans="1:12" x14ac:dyDescent="0.25">
      <c r="A28" s="1">
        <v>42644</v>
      </c>
      <c r="B28" s="4">
        <v>2500</v>
      </c>
    </row>
    <row r="29" spans="1:12" x14ac:dyDescent="0.25">
      <c r="A29" s="1">
        <v>42675</v>
      </c>
      <c r="B29" s="4">
        <v>3000</v>
      </c>
      <c r="K29" t="s">
        <v>53</v>
      </c>
      <c r="L29" t="s">
        <v>51</v>
      </c>
    </row>
    <row r="30" spans="1:12" x14ac:dyDescent="0.25">
      <c r="A30" s="1">
        <v>42705</v>
      </c>
      <c r="B30" s="4">
        <v>3500</v>
      </c>
      <c r="L30" t="s">
        <v>52</v>
      </c>
    </row>
    <row r="31" spans="1:12" x14ac:dyDescent="0.25">
      <c r="A31" s="1">
        <v>42736</v>
      </c>
      <c r="B31" s="4">
        <v>800</v>
      </c>
    </row>
    <row r="32" spans="1:12" x14ac:dyDescent="0.25">
      <c r="A32" s="1">
        <v>42767</v>
      </c>
      <c r="B32" s="4">
        <v>750</v>
      </c>
    </row>
    <row r="33" spans="1:8" x14ac:dyDescent="0.25">
      <c r="A33" s="1">
        <v>42795</v>
      </c>
      <c r="B33" s="4">
        <v>625</v>
      </c>
    </row>
    <row r="34" spans="1:8" x14ac:dyDescent="0.25">
      <c r="A34" s="1">
        <v>42826</v>
      </c>
      <c r="B34" s="4">
        <v>700</v>
      </c>
    </row>
    <row r="35" spans="1:8" x14ac:dyDescent="0.25">
      <c r="A35" s="1">
        <v>42856</v>
      </c>
      <c r="B35" s="4">
        <v>850</v>
      </c>
    </row>
    <row r="36" spans="1:8" x14ac:dyDescent="0.25">
      <c r="A36" s="6">
        <v>42887</v>
      </c>
      <c r="B36" s="8">
        <v>900</v>
      </c>
    </row>
    <row r="37" spans="1:8" x14ac:dyDescent="0.25">
      <c r="A37" s="6">
        <v>42917</v>
      </c>
      <c r="B37" s="8">
        <v>950</v>
      </c>
    </row>
    <row r="38" spans="1:8" x14ac:dyDescent="0.25">
      <c r="A38" s="6">
        <v>42948</v>
      </c>
      <c r="B38" s="8">
        <v>900</v>
      </c>
    </row>
    <row r="39" spans="1:8" x14ac:dyDescent="0.25">
      <c r="A39" s="6">
        <v>42979</v>
      </c>
      <c r="B39" s="8">
        <v>875</v>
      </c>
      <c r="G39" s="20" t="s">
        <v>54</v>
      </c>
      <c r="H39" t="s">
        <v>55</v>
      </c>
    </row>
    <row r="40" spans="1:8" x14ac:dyDescent="0.25">
      <c r="A40" s="6">
        <v>43009</v>
      </c>
      <c r="B40" s="8">
        <v>2500</v>
      </c>
    </row>
    <row r="41" spans="1:8" x14ac:dyDescent="0.25">
      <c r="A41" s="6">
        <v>43040</v>
      </c>
      <c r="B41" s="8">
        <v>2500</v>
      </c>
      <c r="H41" t="s">
        <v>56</v>
      </c>
    </row>
    <row r="42" spans="1:8" x14ac:dyDescent="0.25">
      <c r="A42" s="6">
        <v>43070</v>
      </c>
      <c r="B42" s="8">
        <v>3500</v>
      </c>
    </row>
    <row r="43" spans="1:8" x14ac:dyDescent="0.25">
      <c r="A43" s="3">
        <v>43101</v>
      </c>
      <c r="B43" s="5">
        <f>_xlfn.FORECAST.ETS(A43,$B$7:$B$42,$A$7:$A$42,1,1)</f>
        <v>925.95398998796441</v>
      </c>
      <c r="C43" s="22">
        <f>_xlfn.FORECAST.ETS.CONFINT(A43,$B$7:$B$42,$A$7:$A$42)</f>
        <v>226.13132207483463</v>
      </c>
      <c r="D43" s="23">
        <f>B43+C43</f>
        <v>1152.0853120627989</v>
      </c>
      <c r="E43" s="23">
        <f>B43-C43</f>
        <v>699.82266791312975</v>
      </c>
      <c r="G43" s="20" t="s">
        <v>57</v>
      </c>
      <c r="H43" t="s">
        <v>58</v>
      </c>
    </row>
    <row r="44" spans="1:8" x14ac:dyDescent="0.25">
      <c r="A44" s="3">
        <v>43132</v>
      </c>
      <c r="B44" s="5"/>
      <c r="C44" s="22">
        <f t="shared" ref="C44:C54" si="0">_xlfn.FORECAST.ETS.CONFINT(A44,$B$7:$B$42,$A$7:$A$42)</f>
        <v>253.02508535773018</v>
      </c>
      <c r="D44" s="23">
        <f t="shared" ref="D44:D54" si="1">B44+C44</f>
        <v>253.02508535773018</v>
      </c>
      <c r="E44" s="23">
        <f t="shared" ref="E44:E54" si="2">B44-C44</f>
        <v>-253.02508535773018</v>
      </c>
    </row>
    <row r="45" spans="1:8" x14ac:dyDescent="0.25">
      <c r="A45" s="3">
        <v>43160</v>
      </c>
      <c r="B45" s="5"/>
      <c r="C45" s="22">
        <f t="shared" si="0"/>
        <v>277.41557971562833</v>
      </c>
      <c r="D45" s="23">
        <f t="shared" si="1"/>
        <v>277.41557971562833</v>
      </c>
      <c r="E45" s="23">
        <f t="shared" si="2"/>
        <v>-277.41557971562833</v>
      </c>
      <c r="H45" t="s">
        <v>59</v>
      </c>
    </row>
    <row r="46" spans="1:8" x14ac:dyDescent="0.25">
      <c r="A46" s="3">
        <v>43191</v>
      </c>
      <c r="B46" s="5"/>
      <c r="C46" s="22">
        <f t="shared" si="0"/>
        <v>299.91433316878459</v>
      </c>
      <c r="D46" s="23">
        <f t="shared" si="1"/>
        <v>299.91433316878459</v>
      </c>
      <c r="E46" s="23">
        <f t="shared" si="2"/>
        <v>-299.91433316878459</v>
      </c>
    </row>
    <row r="47" spans="1:8" x14ac:dyDescent="0.25">
      <c r="A47" s="3">
        <v>43221</v>
      </c>
      <c r="B47" s="5"/>
      <c r="C47" s="22">
        <f t="shared" si="0"/>
        <v>320.91962577005472</v>
      </c>
      <c r="D47" s="23">
        <f t="shared" si="1"/>
        <v>320.91962577005472</v>
      </c>
      <c r="E47" s="23">
        <f t="shared" si="2"/>
        <v>-320.91962577005472</v>
      </c>
    </row>
    <row r="48" spans="1:8" x14ac:dyDescent="0.25">
      <c r="A48" s="3">
        <v>43252</v>
      </c>
      <c r="B48" s="5"/>
      <c r="C48" s="22">
        <f t="shared" si="0"/>
        <v>340.70794389425919</v>
      </c>
      <c r="D48" s="23">
        <f t="shared" si="1"/>
        <v>340.70794389425919</v>
      </c>
      <c r="E48" s="23">
        <f t="shared" si="2"/>
        <v>-340.70794389425919</v>
      </c>
    </row>
    <row r="49" spans="1:5" x14ac:dyDescent="0.25">
      <c r="A49" s="3">
        <v>43282</v>
      </c>
      <c r="B49" s="5"/>
      <c r="C49" s="22">
        <f t="shared" si="0"/>
        <v>359.48045843357232</v>
      </c>
      <c r="D49" s="23">
        <f t="shared" si="1"/>
        <v>359.48045843357232</v>
      </c>
      <c r="E49" s="23">
        <f t="shared" si="2"/>
        <v>-359.48045843357232</v>
      </c>
    </row>
    <row r="50" spans="1:5" x14ac:dyDescent="0.25">
      <c r="A50" s="3">
        <v>43313</v>
      </c>
      <c r="B50" s="5"/>
      <c r="C50" s="22">
        <f t="shared" si="0"/>
        <v>377.38892321319486</v>
      </c>
      <c r="D50" s="23">
        <f t="shared" si="1"/>
        <v>377.38892321319486</v>
      </c>
      <c r="E50" s="23">
        <f t="shared" si="2"/>
        <v>-377.38892321319486</v>
      </c>
    </row>
    <row r="51" spans="1:5" x14ac:dyDescent="0.25">
      <c r="A51" s="3">
        <v>43344</v>
      </c>
      <c r="B51" s="5"/>
      <c r="C51" s="22">
        <f t="shared" si="0"/>
        <v>394.55114168965895</v>
      </c>
      <c r="D51" s="23">
        <f t="shared" si="1"/>
        <v>394.55114168965895</v>
      </c>
      <c r="E51" s="23">
        <f t="shared" si="2"/>
        <v>-394.55114168965895</v>
      </c>
    </row>
    <row r="52" spans="1:5" x14ac:dyDescent="0.25">
      <c r="A52" s="3">
        <v>43374</v>
      </c>
      <c r="B52" s="5"/>
      <c r="C52" s="22">
        <f t="shared" si="0"/>
        <v>411.06071862944646</v>
      </c>
      <c r="D52" s="23">
        <f t="shared" si="1"/>
        <v>411.06071862944646</v>
      </c>
      <c r="E52" s="23">
        <f t="shared" si="2"/>
        <v>-411.06071862944646</v>
      </c>
    </row>
    <row r="53" spans="1:5" x14ac:dyDescent="0.25">
      <c r="A53" s="3">
        <v>43405</v>
      </c>
      <c r="B53" s="5"/>
      <c r="C53" s="22">
        <f t="shared" si="0"/>
        <v>426.99348309944395</v>
      </c>
      <c r="D53" s="23">
        <f t="shared" si="1"/>
        <v>426.99348309944395</v>
      </c>
      <c r="E53" s="23">
        <f t="shared" si="2"/>
        <v>-426.99348309944395</v>
      </c>
    </row>
    <row r="54" spans="1:5" x14ac:dyDescent="0.25">
      <c r="A54" s="3">
        <v>43435</v>
      </c>
      <c r="B54" s="5"/>
      <c r="C54" s="22">
        <f t="shared" si="0"/>
        <v>442.41187405750946</v>
      </c>
      <c r="D54" s="23">
        <f t="shared" si="1"/>
        <v>442.41187405750946</v>
      </c>
      <c r="E54" s="23">
        <f t="shared" si="2"/>
        <v>-442.41187405750946</v>
      </c>
    </row>
    <row r="55" spans="1:5" x14ac:dyDescent="0.25">
      <c r="C55" s="9"/>
    </row>
    <row r="56" spans="1:5" x14ac:dyDescent="0.25">
      <c r="C56" s="9"/>
    </row>
    <row r="57" spans="1:5" x14ac:dyDescent="0.25">
      <c r="A57" s="10" t="s">
        <v>5</v>
      </c>
    </row>
    <row r="59" spans="1:5" x14ac:dyDescent="0.25">
      <c r="A59" s="10" t="s">
        <v>6</v>
      </c>
      <c r="C59" s="9"/>
    </row>
  </sheetData>
  <printOptions headings="1" gridLines="1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7661-81BC-4F64-A216-905E5236F071}">
  <dimension ref="A1:E61"/>
  <sheetViews>
    <sheetView workbookViewId="0">
      <selection activeCell="C38" sqref="C38"/>
    </sheetView>
  </sheetViews>
  <sheetFormatPr defaultRowHeight="15.75" x14ac:dyDescent="0.25"/>
  <cols>
    <col min="2" max="2" width="11.125" customWidth="1"/>
    <col min="3" max="3" width="21.25" customWidth="1"/>
    <col min="4" max="4" width="43" customWidth="1"/>
    <col min="5" max="5" width="43.625" customWidth="1"/>
  </cols>
  <sheetData>
    <row r="1" spans="1:5" x14ac:dyDescent="0.25">
      <c r="A1" t="s">
        <v>0</v>
      </c>
      <c r="B1" t="s">
        <v>1</v>
      </c>
      <c r="C1" t="s">
        <v>7</v>
      </c>
      <c r="D1" t="s">
        <v>8</v>
      </c>
      <c r="E1" t="s">
        <v>9</v>
      </c>
    </row>
    <row r="2" spans="1:5" x14ac:dyDescent="0.25">
      <c r="A2" s="1">
        <v>42005</v>
      </c>
      <c r="B2" s="11">
        <v>800</v>
      </c>
    </row>
    <row r="3" spans="1:5" x14ac:dyDescent="0.25">
      <c r="A3" s="1">
        <v>42036</v>
      </c>
      <c r="B3" s="11">
        <v>700</v>
      </c>
    </row>
    <row r="4" spans="1:5" x14ac:dyDescent="0.25">
      <c r="A4" s="1">
        <v>42064</v>
      </c>
      <c r="B4" s="11">
        <v>500</v>
      </c>
    </row>
    <row r="5" spans="1:5" x14ac:dyDescent="0.25">
      <c r="A5" s="1">
        <v>42095</v>
      </c>
      <c r="B5" s="11">
        <v>600</v>
      </c>
    </row>
    <row r="6" spans="1:5" x14ac:dyDescent="0.25">
      <c r="A6" s="1">
        <v>42125</v>
      </c>
      <c r="B6" s="11">
        <v>800</v>
      </c>
    </row>
    <row r="7" spans="1:5" x14ac:dyDescent="0.25">
      <c r="A7" s="1">
        <v>42156</v>
      </c>
      <c r="B7" s="11">
        <v>750</v>
      </c>
    </row>
    <row r="8" spans="1:5" x14ac:dyDescent="0.25">
      <c r="A8" s="1">
        <v>42186</v>
      </c>
      <c r="B8" s="11">
        <v>825</v>
      </c>
    </row>
    <row r="9" spans="1:5" x14ac:dyDescent="0.25">
      <c r="A9" s="1">
        <v>42217</v>
      </c>
      <c r="B9" s="11">
        <v>775</v>
      </c>
    </row>
    <row r="10" spans="1:5" x14ac:dyDescent="0.25">
      <c r="A10" s="1">
        <v>42248</v>
      </c>
      <c r="B10" s="11">
        <v>700</v>
      </c>
    </row>
    <row r="11" spans="1:5" x14ac:dyDescent="0.25">
      <c r="A11" s="1">
        <v>42278</v>
      </c>
      <c r="B11" s="11">
        <v>2100</v>
      </c>
    </row>
    <row r="12" spans="1:5" x14ac:dyDescent="0.25">
      <c r="A12" s="1">
        <v>42309</v>
      </c>
      <c r="B12" s="11">
        <v>2500</v>
      </c>
    </row>
    <row r="13" spans="1:5" x14ac:dyDescent="0.25">
      <c r="A13" s="1">
        <v>42339</v>
      </c>
      <c r="B13" s="11">
        <v>3200</v>
      </c>
    </row>
    <row r="14" spans="1:5" x14ac:dyDescent="0.25">
      <c r="A14" s="1">
        <v>42370</v>
      </c>
      <c r="B14" s="11">
        <v>775</v>
      </c>
    </row>
    <row r="15" spans="1:5" x14ac:dyDescent="0.25">
      <c r="A15" s="1">
        <v>42401</v>
      </c>
      <c r="B15" s="11">
        <v>725</v>
      </c>
    </row>
    <row r="16" spans="1:5" x14ac:dyDescent="0.25">
      <c r="A16" s="1">
        <v>42430</v>
      </c>
      <c r="B16" s="11">
        <v>550</v>
      </c>
    </row>
    <row r="17" spans="1:2" x14ac:dyDescent="0.25">
      <c r="A17" s="1">
        <v>42461</v>
      </c>
      <c r="B17" s="11">
        <v>650</v>
      </c>
    </row>
    <row r="18" spans="1:2" x14ac:dyDescent="0.25">
      <c r="A18" s="1">
        <v>42491</v>
      </c>
      <c r="B18" s="11">
        <v>825</v>
      </c>
    </row>
    <row r="19" spans="1:2" x14ac:dyDescent="0.25">
      <c r="A19" s="1">
        <v>42522</v>
      </c>
      <c r="B19" s="11">
        <v>825</v>
      </c>
    </row>
    <row r="20" spans="1:2" x14ac:dyDescent="0.25">
      <c r="A20" s="1">
        <v>42552</v>
      </c>
      <c r="B20" s="11">
        <v>850</v>
      </c>
    </row>
    <row r="21" spans="1:2" x14ac:dyDescent="0.25">
      <c r="A21" s="1">
        <v>42583</v>
      </c>
      <c r="B21" s="11">
        <v>800</v>
      </c>
    </row>
    <row r="22" spans="1:2" x14ac:dyDescent="0.25">
      <c r="A22" s="1">
        <v>42614</v>
      </c>
      <c r="B22" s="11">
        <v>775</v>
      </c>
    </row>
    <row r="23" spans="1:2" x14ac:dyDescent="0.25">
      <c r="A23" s="1">
        <v>42644</v>
      </c>
      <c r="B23" s="11">
        <v>2500</v>
      </c>
    </row>
    <row r="24" spans="1:2" x14ac:dyDescent="0.25">
      <c r="A24" s="1">
        <v>42675</v>
      </c>
      <c r="B24" s="11">
        <v>3000</v>
      </c>
    </row>
    <row r="25" spans="1:2" x14ac:dyDescent="0.25">
      <c r="A25" s="1">
        <v>42705</v>
      </c>
      <c r="B25" s="11">
        <v>3500</v>
      </c>
    </row>
    <row r="26" spans="1:2" x14ac:dyDescent="0.25">
      <c r="A26" s="1">
        <v>42736</v>
      </c>
      <c r="B26" s="11">
        <v>800</v>
      </c>
    </row>
    <row r="27" spans="1:2" x14ac:dyDescent="0.25">
      <c r="A27" s="1">
        <v>42767</v>
      </c>
      <c r="B27" s="11">
        <v>750</v>
      </c>
    </row>
    <row r="28" spans="1:2" x14ac:dyDescent="0.25">
      <c r="A28" s="1">
        <v>42795</v>
      </c>
      <c r="B28" s="11">
        <v>625</v>
      </c>
    </row>
    <row r="29" spans="1:2" x14ac:dyDescent="0.25">
      <c r="A29" s="1">
        <v>42826</v>
      </c>
      <c r="B29" s="11">
        <v>700</v>
      </c>
    </row>
    <row r="30" spans="1:2" x14ac:dyDescent="0.25">
      <c r="A30" s="1">
        <v>42856</v>
      </c>
      <c r="B30" s="11">
        <v>850</v>
      </c>
    </row>
    <row r="31" spans="1:2" x14ac:dyDescent="0.25">
      <c r="A31" s="1">
        <v>42887</v>
      </c>
      <c r="B31" s="11">
        <v>900</v>
      </c>
    </row>
    <row r="32" spans="1:2" x14ac:dyDescent="0.25">
      <c r="A32" s="1">
        <v>42917</v>
      </c>
      <c r="B32" s="11">
        <v>950</v>
      </c>
    </row>
    <row r="33" spans="1:5" x14ac:dyDescent="0.25">
      <c r="A33" s="1">
        <v>42948</v>
      </c>
      <c r="B33" s="11">
        <v>900</v>
      </c>
    </row>
    <row r="34" spans="1:5" x14ac:dyDescent="0.25">
      <c r="A34" s="1">
        <v>42979</v>
      </c>
      <c r="B34" s="11">
        <v>875</v>
      </c>
    </row>
    <row r="35" spans="1:5" x14ac:dyDescent="0.25">
      <c r="A35" s="1">
        <v>43009</v>
      </c>
      <c r="B35" s="11">
        <v>2500</v>
      </c>
    </row>
    <row r="36" spans="1:5" x14ac:dyDescent="0.25">
      <c r="A36" s="1">
        <v>43040</v>
      </c>
      <c r="B36" s="11">
        <v>2500</v>
      </c>
    </row>
    <row r="37" spans="1:5" x14ac:dyDescent="0.25">
      <c r="A37" s="1">
        <v>43070</v>
      </c>
      <c r="B37" s="11">
        <v>3500</v>
      </c>
      <c r="C37" s="11">
        <v>3500</v>
      </c>
      <c r="D37" s="11">
        <v>3500</v>
      </c>
      <c r="E37" s="11">
        <v>3500</v>
      </c>
    </row>
    <row r="38" spans="1:5" x14ac:dyDescent="0.25">
      <c r="A38" s="1">
        <v>43101</v>
      </c>
      <c r="C38" s="11">
        <f>_xlfn.FORECAST.ETS(A38,$B$2:$B$37,$A$2:$A$37,1,1)</f>
        <v>925.95398998796441</v>
      </c>
      <c r="D38" s="11">
        <f>C38-_xlfn.FORECAST.ETS.CONFINT(A38,$B$2:$B$37,$A$2:$A$37,0.95,1,1)</f>
        <v>699.82266791312975</v>
      </c>
      <c r="E38" s="11">
        <f>C38+_xlfn.FORECAST.ETS.CONFINT(A38,$B$2:$B$37,$A$2:$A$37,0.95,1,1)</f>
        <v>1152.0853120627989</v>
      </c>
    </row>
    <row r="39" spans="1:5" x14ac:dyDescent="0.25">
      <c r="A39" s="1">
        <v>43132</v>
      </c>
      <c r="C39" s="11">
        <f>_xlfn.FORECAST.ETS(A39,$B$2:$B$37,$A$2:$A$37,1,1)</f>
        <v>876.70554345093649</v>
      </c>
      <c r="D39" s="11">
        <f>C39-_xlfn.FORECAST.ETS.CONFINT(A39,$B$2:$B$37,$A$2:$A$37,0.95,1,1)</f>
        <v>623.68045809320631</v>
      </c>
      <c r="E39" s="11">
        <f>C39+_xlfn.FORECAST.ETS.CONFINT(A39,$B$2:$B$37,$A$2:$A$37,0.95,1,1)</f>
        <v>1129.7306288086666</v>
      </c>
    </row>
    <row r="40" spans="1:5" x14ac:dyDescent="0.25">
      <c r="A40" s="1">
        <v>43160</v>
      </c>
      <c r="C40" s="11">
        <f>_xlfn.FORECAST.ETS(A40,$B$2:$B$37,$A$2:$A$37,1,1)</f>
        <v>700.43790158258685</v>
      </c>
      <c r="D40" s="11">
        <f>C40-_xlfn.FORECAST.ETS.CONFINT(A40,$B$2:$B$37,$A$2:$A$37,0.95,1,1)</f>
        <v>423.02232186695852</v>
      </c>
      <c r="E40" s="11">
        <f>C40+_xlfn.FORECAST.ETS.CONFINT(A40,$B$2:$B$37,$A$2:$A$37,0.95,1,1)</f>
        <v>977.85348129821523</v>
      </c>
    </row>
    <row r="41" spans="1:5" x14ac:dyDescent="0.25">
      <c r="A41" s="1">
        <v>43191</v>
      </c>
      <c r="C41" s="11">
        <f>_xlfn.FORECAST.ETS(A41,$B$2:$B$37,$A$2:$A$37,1,1)</f>
        <v>789.72408173962003</v>
      </c>
      <c r="D41" s="11">
        <f>C41-_xlfn.FORECAST.ETS.CONFINT(A41,$B$2:$B$37,$A$2:$A$37,0.95,1,1)</f>
        <v>489.80974857083544</v>
      </c>
      <c r="E41" s="11">
        <f>C41+_xlfn.FORECAST.ETS.CONFINT(A41,$B$2:$B$37,$A$2:$A$37,0.95,1,1)</f>
        <v>1089.6384149084047</v>
      </c>
    </row>
    <row r="42" spans="1:5" x14ac:dyDescent="0.25">
      <c r="A42" s="1">
        <v>43221</v>
      </c>
      <c r="C42" s="11">
        <f>_xlfn.FORECAST.ETS(A42,$B$2:$B$37,$A$2:$A$37,1,1)</f>
        <v>970.63837887230716</v>
      </c>
      <c r="D42" s="11">
        <f>C42-_xlfn.FORECAST.ETS.CONFINT(A42,$B$2:$B$37,$A$2:$A$37,0.95,1,1)</f>
        <v>649.71875310225244</v>
      </c>
      <c r="E42" s="11">
        <f>C42+_xlfn.FORECAST.ETS.CONFINT(A42,$B$2:$B$37,$A$2:$A$37,0.95,1,1)</f>
        <v>1291.558004642362</v>
      </c>
    </row>
    <row r="43" spans="1:5" x14ac:dyDescent="0.25">
      <c r="A43" s="1">
        <v>43252</v>
      </c>
      <c r="C43" s="11">
        <f>_xlfn.FORECAST.ETS(A43,$B$2:$B$37,$A$2:$A$37,1,1)</f>
        <v>959.94186627914928</v>
      </c>
      <c r="D43" s="11">
        <f>C43-_xlfn.FORECAST.ETS.CONFINT(A43,$B$2:$B$37,$A$2:$A$37,0.95,1,1)</f>
        <v>619.23392238489009</v>
      </c>
      <c r="E43" s="11">
        <f>C43+_xlfn.FORECAST.ETS.CONFINT(A43,$B$2:$B$37,$A$2:$A$37,0.95,1,1)</f>
        <v>1300.6498101734085</v>
      </c>
    </row>
    <row r="44" spans="1:5" x14ac:dyDescent="0.25">
      <c r="A44" s="1">
        <v>43282</v>
      </c>
      <c r="C44" s="11">
        <f>_xlfn.FORECAST.ETS(A44,$B$2:$B$37,$A$2:$A$37,1,1)</f>
        <v>1011.1661628875286</v>
      </c>
      <c r="D44" s="11">
        <f>C44-_xlfn.FORECAST.ETS.CONFINT(A44,$B$2:$B$37,$A$2:$A$37,0.95,1,1)</f>
        <v>651.6857044539563</v>
      </c>
      <c r="E44" s="11">
        <f>C44+_xlfn.FORECAST.ETS.CONFINT(A44,$B$2:$B$37,$A$2:$A$37,0.95,1,1)</f>
        <v>1370.6466213211008</v>
      </c>
    </row>
    <row r="45" spans="1:5" x14ac:dyDescent="0.25">
      <c r="A45" s="1">
        <v>43313</v>
      </c>
      <c r="C45" s="11">
        <f>_xlfn.FORECAST.ETS(A45,$B$2:$B$37,$A$2:$A$37,1,1)</f>
        <v>962.3974696787601</v>
      </c>
      <c r="D45" s="11">
        <f>C45-_xlfn.FORECAST.ETS.CONFINT(A45,$B$2:$B$37,$A$2:$A$37,0.95,1,1)</f>
        <v>585.00854646556525</v>
      </c>
      <c r="E45" s="11">
        <f>C45+_xlfn.FORECAST.ETS.CONFINT(A45,$B$2:$B$37,$A$2:$A$37,0.95,1,1)</f>
        <v>1339.7863928919551</v>
      </c>
    </row>
    <row r="46" spans="1:5" x14ac:dyDescent="0.25">
      <c r="A46" s="1">
        <v>43344</v>
      </c>
      <c r="C46" s="11">
        <f>_xlfn.FORECAST.ETS(A46,$B$2:$B$37,$A$2:$A$37,1,1)</f>
        <v>912.61871209590174</v>
      </c>
      <c r="D46" s="11">
        <f>C46-_xlfn.FORECAST.ETS.CONFINT(A46,$B$2:$B$37,$A$2:$A$37,0.95,1,1)</f>
        <v>518.06757040624279</v>
      </c>
      <c r="E46" s="11">
        <f>C46+_xlfn.FORECAST.ETS.CONFINT(A46,$B$2:$B$37,$A$2:$A$37,0.95,1,1)</f>
        <v>1307.1698537855607</v>
      </c>
    </row>
    <row r="47" spans="1:5" x14ac:dyDescent="0.25">
      <c r="A47" s="1">
        <v>43374</v>
      </c>
      <c r="C47" s="11">
        <f>_xlfn.FORECAST.ETS(A47,$B$2:$B$37,$A$2:$A$37,1,1)</f>
        <v>2475.8844515339924</v>
      </c>
      <c r="D47" s="11">
        <f>C47-_xlfn.FORECAST.ETS.CONFINT(A47,$B$2:$B$37,$A$2:$A$37,0.95,1,1)</f>
        <v>2064.823732904546</v>
      </c>
      <c r="E47" s="11">
        <f>C47+_xlfn.FORECAST.ETS.CONFINT(A47,$B$2:$B$37,$A$2:$A$37,0.95,1,1)</f>
        <v>2886.9451701634389</v>
      </c>
    </row>
    <row r="48" spans="1:5" x14ac:dyDescent="0.25">
      <c r="A48" s="1">
        <v>43405</v>
      </c>
      <c r="C48" s="11">
        <f>_xlfn.FORECAST.ETS(A48,$B$2:$B$37,$A$2:$A$37,1,1)</f>
        <v>2926.632470285253</v>
      </c>
      <c r="D48" s="11">
        <f>C48-_xlfn.FORECAST.ETS.CONFINT(A48,$B$2:$B$37,$A$2:$A$37,0.95,1,1)</f>
        <v>2499.6389871858091</v>
      </c>
      <c r="E48" s="11">
        <f>C48+_xlfn.FORECAST.ETS.CONFINT(A48,$B$2:$B$37,$A$2:$A$37,0.95,1,1)</f>
        <v>3353.6259533846969</v>
      </c>
    </row>
    <row r="49" spans="1:5" x14ac:dyDescent="0.25">
      <c r="A49" s="1">
        <v>43435</v>
      </c>
      <c r="C49" s="11">
        <f>_xlfn.FORECAST.ETS(A49,$B$2:$B$37,$A$2:$A$37,1,1)</f>
        <v>3422.0255163793036</v>
      </c>
      <c r="D49" s="11">
        <f>C49-_xlfn.FORECAST.ETS.CONFINT(A49,$B$2:$B$37,$A$2:$A$37,0.95,1,1)</f>
        <v>2979.613642321794</v>
      </c>
      <c r="E49" s="11">
        <f>C49+_xlfn.FORECAST.ETS.CONFINT(A49,$B$2:$B$37,$A$2:$A$37,0.95,1,1)</f>
        <v>3864.4373904368131</v>
      </c>
    </row>
    <row r="50" spans="1:5" x14ac:dyDescent="0.25">
      <c r="A50" s="1">
        <v>43466</v>
      </c>
      <c r="C50" s="11">
        <f>_xlfn.FORECAST.ETS(A50,$B$2:$B$37,$A$2:$A$37,1,1)</f>
        <v>997.0624332608611</v>
      </c>
      <c r="D50" s="11">
        <f>C50-_xlfn.FORECAST.ETS.CONFINT(A50,$B$2:$B$37,$A$2:$A$37,0.95,1,1)</f>
        <v>539.63699912552852</v>
      </c>
      <c r="E50" s="11">
        <f>C50+_xlfn.FORECAST.ETS.CONFINT(A50,$B$2:$B$37,$A$2:$A$37,0.95,1,1)</f>
        <v>1454.4878673961937</v>
      </c>
    </row>
    <row r="51" spans="1:5" x14ac:dyDescent="0.25">
      <c r="A51" s="1">
        <v>43497</v>
      </c>
      <c r="C51" s="11">
        <f>_xlfn.FORECAST.ETS(A51,$B$2:$B$37,$A$2:$A$37,1,1)</f>
        <v>947.81398672383295</v>
      </c>
      <c r="D51" s="11">
        <f>C51-_xlfn.FORECAST.ETS.CONFINT(A51,$B$2:$B$37,$A$2:$A$37,0.95,1,1)</f>
        <v>475.85234709544392</v>
      </c>
      <c r="E51" s="11">
        <f>C51+_xlfn.FORECAST.ETS.CONFINT(A51,$B$2:$B$37,$A$2:$A$37,0.95,1,1)</f>
        <v>1419.7756263522219</v>
      </c>
    </row>
    <row r="52" spans="1:5" x14ac:dyDescent="0.25">
      <c r="A52" s="1">
        <v>43525</v>
      </c>
      <c r="C52" s="11">
        <f>_xlfn.FORECAST.ETS(A52,$B$2:$B$37,$A$2:$A$37,1,1)</f>
        <v>771.54634485548331</v>
      </c>
      <c r="D52" s="11">
        <f>C52-_xlfn.FORECAST.ETS.CONFINT(A52,$B$2:$B$37,$A$2:$A$37,0.95,1,1)</f>
        <v>285.42890115670963</v>
      </c>
      <c r="E52" s="11">
        <f>C52+_xlfn.FORECAST.ETS.CONFINT(A52,$B$2:$B$37,$A$2:$A$37,0.95,1,1)</f>
        <v>1257.6637885542571</v>
      </c>
    </row>
    <row r="53" spans="1:5" x14ac:dyDescent="0.25">
      <c r="A53" s="1">
        <v>43556</v>
      </c>
      <c r="C53" s="11">
        <f>_xlfn.FORECAST.ETS(A53,$B$2:$B$37,$A$2:$A$37,1,1)</f>
        <v>860.83252501251673</v>
      </c>
      <c r="D53" s="11">
        <f>C53-_xlfn.FORECAST.ETS.CONFINT(A53,$B$2:$B$37,$A$2:$A$37,0.95,1,1)</f>
        <v>360.90726117082374</v>
      </c>
      <c r="E53" s="11">
        <f>C53+_xlfn.FORECAST.ETS.CONFINT(A53,$B$2:$B$37,$A$2:$A$37,0.95,1,1)</f>
        <v>1360.7577888542096</v>
      </c>
    </row>
    <row r="54" spans="1:5" x14ac:dyDescent="0.25">
      <c r="A54" s="1">
        <v>43586</v>
      </c>
      <c r="C54" s="11">
        <f>_xlfn.FORECAST.ETS(A54,$B$2:$B$37,$A$2:$A$37,1,1)</f>
        <v>1041.7468221452039</v>
      </c>
      <c r="D54" s="11">
        <f>C54-_xlfn.FORECAST.ETS.CONFINT(A54,$B$2:$B$37,$A$2:$A$37,0.95,1,1)</f>
        <v>528.33354550704098</v>
      </c>
      <c r="E54" s="11">
        <f>C54+_xlfn.FORECAST.ETS.CONFINT(A54,$B$2:$B$37,$A$2:$A$37,0.95,1,1)</f>
        <v>1555.1600987833667</v>
      </c>
    </row>
    <row r="55" spans="1:5" x14ac:dyDescent="0.25">
      <c r="A55" s="1">
        <v>43617</v>
      </c>
      <c r="C55" s="11">
        <f>_xlfn.FORECAST.ETS(A55,$B$2:$B$37,$A$2:$A$37,1,1)</f>
        <v>1031.0503095520457</v>
      </c>
      <c r="D55" s="11">
        <f>C55-_xlfn.FORECAST.ETS.CONFINT(A55,$B$2:$B$37,$A$2:$A$37,0.95,1,1)</f>
        <v>504.44415601562412</v>
      </c>
      <c r="E55" s="11">
        <f>C55+_xlfn.FORECAST.ETS.CONFINT(A55,$B$2:$B$37,$A$2:$A$37,0.95,1,1)</f>
        <v>1557.6564630884673</v>
      </c>
    </row>
    <row r="56" spans="1:5" x14ac:dyDescent="0.25">
      <c r="A56" s="1">
        <v>43647</v>
      </c>
      <c r="C56" s="11">
        <f>_xlfn.FORECAST.ETS(A56,$B$2:$B$37,$A$2:$A$37,1,1)</f>
        <v>1082.2746061604253</v>
      </c>
      <c r="D56" s="11">
        <f>C56-_xlfn.FORECAST.ETS.CONFINT(A56,$B$2:$B$37,$A$2:$A$37,0.95,1,1)</f>
        <v>542.74896576860147</v>
      </c>
      <c r="E56" s="11">
        <f>C56+_xlfn.FORECAST.ETS.CONFINT(A56,$B$2:$B$37,$A$2:$A$37,0.95,1,1)</f>
        <v>1621.8002465522491</v>
      </c>
    </row>
    <row r="57" spans="1:5" x14ac:dyDescent="0.25">
      <c r="A57" s="1">
        <v>43678</v>
      </c>
      <c r="C57" s="11">
        <f>_xlfn.FORECAST.ETS(A57,$B$2:$B$37,$A$2:$A$37,1,1)</f>
        <v>1033.5059129516567</v>
      </c>
      <c r="D57" s="11">
        <f>C57-_xlfn.FORECAST.ETS.CONFINT(A57,$B$2:$B$37,$A$2:$A$37,0.95,1,1)</f>
        <v>481.3148934734046</v>
      </c>
      <c r="E57" s="11">
        <f>C57+_xlfn.FORECAST.ETS.CONFINT(A57,$B$2:$B$37,$A$2:$A$37,0.95,1,1)</f>
        <v>1585.6969324299089</v>
      </c>
    </row>
    <row r="58" spans="1:5" x14ac:dyDescent="0.25">
      <c r="A58" s="1">
        <v>43709</v>
      </c>
      <c r="C58" s="11">
        <f>_xlfn.FORECAST.ETS(A58,$B$2:$B$37,$A$2:$A$37,1,1)</f>
        <v>983.72715536879821</v>
      </c>
      <c r="D58" s="11">
        <f>C58-_xlfn.FORECAST.ETS.CONFINT(A58,$B$2:$B$37,$A$2:$A$37,0.95,1,1)</f>
        <v>419.1076735318303</v>
      </c>
      <c r="E58" s="11">
        <f>C58+_xlfn.FORECAST.ETS.CONFINT(A58,$B$2:$B$37,$A$2:$A$37,0.95,1,1)</f>
        <v>1548.346637205766</v>
      </c>
    </row>
    <row r="59" spans="1:5" x14ac:dyDescent="0.25">
      <c r="A59" s="1">
        <v>43739</v>
      </c>
      <c r="C59" s="11">
        <f>_xlfn.FORECAST.ETS(A59,$B$2:$B$37,$A$2:$A$37,1,1)</f>
        <v>2546.9928948068891</v>
      </c>
      <c r="D59" s="11">
        <f>C59-_xlfn.FORECAST.ETS.CONFINT(A59,$B$2:$B$37,$A$2:$A$37,0.95,1,1)</f>
        <v>1970.1664644630623</v>
      </c>
      <c r="E59" s="11">
        <f>C59+_xlfn.FORECAST.ETS.CONFINT(A59,$B$2:$B$37,$A$2:$A$37,0.95,1,1)</f>
        <v>3123.8193251507159</v>
      </c>
    </row>
    <row r="60" spans="1:5" x14ac:dyDescent="0.25">
      <c r="A60" s="1">
        <v>43770</v>
      </c>
      <c r="C60" s="11">
        <f>_xlfn.FORECAST.ETS(A60,$B$2:$B$37,$A$2:$A$37,1,1)</f>
        <v>2997.7409135581497</v>
      </c>
      <c r="D60" s="11">
        <f>C60-_xlfn.FORECAST.ETS.CONFINT(A60,$B$2:$B$37,$A$2:$A$37,0.95,1,1)</f>
        <v>2408.9151849395307</v>
      </c>
      <c r="E60" s="11">
        <f>C60+_xlfn.FORECAST.ETS.CONFINT(A60,$B$2:$B$37,$A$2:$A$37,0.95,1,1)</f>
        <v>3586.5666421767687</v>
      </c>
    </row>
    <row r="61" spans="1:5" x14ac:dyDescent="0.25">
      <c r="A61" s="1">
        <v>43800</v>
      </c>
      <c r="C61" s="11">
        <f>_xlfn.FORECAST.ETS(A61,$B$2:$B$37,$A$2:$A$37,1,1)</f>
        <v>3493.1339596522002</v>
      </c>
      <c r="D61" s="11">
        <f>C61-_xlfn.FORECAST.ETS.CONFINT(A61,$B$2:$B$37,$A$2:$A$37,0.95,1,1)</f>
        <v>2892.5040525041018</v>
      </c>
      <c r="E61" s="11">
        <f>C61+_xlfn.FORECAST.ETS.CONFINT(A61,$B$2:$B$37,$A$2:$A$37,0.95,1,1)</f>
        <v>4093.7638668002987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Előrejelző Függvények</vt:lpstr>
      <vt:lpstr>Linear-ForeCast-Manual</vt:lpstr>
      <vt:lpstr>Seasonal-ForeCast-Manual</vt:lpstr>
      <vt:lpstr>ForeCast Sheet-Automatic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Horváth Imre</cp:lastModifiedBy>
  <cp:lastPrinted>2017-06-21T21:47:46Z</cp:lastPrinted>
  <dcterms:created xsi:type="dcterms:W3CDTF">2017-06-18T20:32:03Z</dcterms:created>
  <dcterms:modified xsi:type="dcterms:W3CDTF">2018-10-01T15:04:44Z</dcterms:modified>
</cp:coreProperties>
</file>