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Excel_Bazis\"/>
    </mc:Choice>
  </mc:AlternateContent>
  <xr:revisionPtr revIDLastSave="0" documentId="13_ncr:1_{52084A4E-A574-4047-9EF5-C35BA61C4397}" xr6:coauthVersionLast="43" xr6:coauthVersionMax="43" xr10:uidLastSave="{00000000-0000-0000-0000-000000000000}"/>
  <bookViews>
    <workbookView xWindow="-120" yWindow="-120" windowWidth="29040" windowHeight="15840" xr2:uid="{74615FFF-1524-4952-B76E-084FE27C4F49}"/>
  </bookViews>
  <sheets>
    <sheet name="Problema" sheetId="1" r:id="rId1"/>
    <sheet name="Megoldá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2" l="1"/>
  <c r="M4" i="1"/>
  <c r="C14" i="2"/>
  <c r="C13" i="2"/>
  <c r="C12" i="2"/>
  <c r="G11" i="2"/>
  <c r="C15" i="2"/>
  <c r="C11" i="2"/>
  <c r="J11" i="2"/>
  <c r="I11" i="2"/>
  <c r="L11" i="2"/>
  <c r="L4" i="2"/>
  <c r="K4" i="2"/>
  <c r="J4" i="2"/>
  <c r="I4" i="2"/>
  <c r="H4" i="2"/>
  <c r="K11" i="1"/>
  <c r="J11" i="1"/>
  <c r="I11" i="1"/>
  <c r="H11" i="1"/>
  <c r="K4" i="1"/>
  <c r="J4" i="1"/>
  <c r="I4" i="1"/>
  <c r="H4" i="1"/>
  <c r="L11" i="1"/>
  <c r="L4" i="1"/>
  <c r="G11" i="1"/>
  <c r="C15" i="1"/>
  <c r="C14" i="1"/>
  <c r="C13" i="1"/>
  <c r="C12" i="1"/>
  <c r="C11" i="1"/>
  <c r="K11" i="2" l="1"/>
  <c r="H11" i="2"/>
</calcChain>
</file>

<file path=xl/sharedStrings.xml><?xml version="1.0" encoding="utf-8"?>
<sst xmlns="http://schemas.openxmlformats.org/spreadsheetml/2006/main" count="62" uniqueCount="29">
  <si>
    <t>564321896643234567</t>
  </si>
  <si>
    <t>467987319438953186</t>
  </si>
  <si>
    <t>686356295143794527</t>
  </si>
  <si>
    <t>439624935148592456</t>
  </si>
  <si>
    <t>564321896643234123</t>
  </si>
  <si>
    <t>A</t>
  </si>
  <si>
    <t>B</t>
  </si>
  <si>
    <t>C</t>
  </si>
  <si>
    <t>D</t>
  </si>
  <si>
    <t>E</t>
  </si>
  <si>
    <t>VLOOKUP
OK</t>
  </si>
  <si>
    <t>MATCH
OK</t>
  </si>
  <si>
    <t>SUMIF
HIBÁS</t>
  </si>
  <si>
    <t>Kód</t>
  </si>
  <si>
    <t>15 számjegynél hosszabb szövegek vizsgálata feltételekben</t>
  </si>
  <si>
    <t>Countif
HIBÁS</t>
  </si>
  <si>
    <t>SUMIFS
HIBÁS</t>
  </si>
  <si>
    <t>S_564321896643234567</t>
  </si>
  <si>
    <t>S_564321896643234123</t>
  </si>
  <si>
    <t>SUMIF
OK</t>
  </si>
  <si>
    <t>Countif
OK</t>
  </si>
  <si>
    <t>SUMIFS
OK</t>
  </si>
  <si>
    <t>S_467987319438953186</t>
  </si>
  <si>
    <t>S_686356295143794527</t>
  </si>
  <si>
    <t>S_439624935148592456</t>
  </si>
  <si>
    <t>Érték_1</t>
  </si>
  <si>
    <t>Érték_2</t>
  </si>
  <si>
    <t>AB.DARAB
HIBÁS</t>
  </si>
  <si>
    <t>AB.DARAB
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</si>
</sst>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/>
    <xf numFmtId="0" fontId="1" fillId="0" borderId="0" xfId="0" quotePrefix="1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0" borderId="0" xfId="0" applyFont="1"/>
    <xf numFmtId="0" fontId="4" fillId="3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5</xdr:row>
      <xdr:rowOff>38100</xdr:rowOff>
    </xdr:from>
    <xdr:to>
      <xdr:col>20</xdr:col>
      <xdr:colOff>66675</xdr:colOff>
      <xdr:row>24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E64C0F-83B3-4A28-B515-C04A3B804AF3}"/>
            </a:ext>
          </a:extLst>
        </xdr:cNvPr>
        <xdr:cNvSpPr txBox="1"/>
      </xdr:nvSpPr>
      <xdr:spPr>
        <a:xfrm>
          <a:off x="9677400" y="1038225"/>
          <a:ext cx="4324350" cy="3600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600" b="1"/>
            <a:t>A feltételes összesítő függvények csak 15 karaktergig különböztetik meg a szöveges</a:t>
          </a:r>
          <a:r>
            <a:rPr lang="hu-HU" sz="1600" b="1" baseline="0"/>
            <a:t> számokat???</a:t>
          </a:r>
        </a:p>
        <a:p>
          <a:endParaRPr lang="hu-HU" sz="1100" b="1"/>
        </a:p>
        <a:p>
          <a:r>
            <a:rPr lang="hu-HU" sz="1100" b="1"/>
            <a:t>Esetleírás</a:t>
          </a:r>
        </a:p>
        <a:p>
          <a:endParaRPr lang="hu-HU" sz="1100"/>
        </a:p>
        <a:p>
          <a:r>
            <a:rPr lang="hu-HU" sz="1100"/>
            <a:t>A bal oldai táblákban 15 számjegynél hosszabb, szöveges számok vannak</a:t>
          </a:r>
        </a:p>
        <a:p>
          <a:r>
            <a:rPr lang="hu-HU" sz="1100"/>
            <a:t>A szövegek kétféleképpen lettek képezve:</a:t>
          </a:r>
        </a:p>
        <a:p>
          <a:r>
            <a:rPr lang="hu-HU" sz="1100"/>
            <a:t>  - aposztroffal kezdve</a:t>
          </a:r>
        </a:p>
        <a:p>
          <a:r>
            <a:rPr lang="hu-HU" sz="1100"/>
            <a:t>  - két 9 karakteres</a:t>
          </a:r>
          <a:r>
            <a:rPr lang="hu-HU" sz="1100" baseline="0"/>
            <a:t> szám összefűzésével</a:t>
          </a:r>
        </a:p>
        <a:p>
          <a:endParaRPr lang="hu-HU" sz="1100"/>
        </a:p>
        <a:p>
          <a:r>
            <a:rPr lang="hu-HU" sz="1100"/>
            <a:t>A pirosak páronként csak</a:t>
          </a:r>
          <a:r>
            <a:rPr lang="hu-HU" sz="1100" baseline="0"/>
            <a:t> a 16. karaktertől térnek el</a:t>
          </a:r>
        </a:p>
        <a:p>
          <a:endParaRPr lang="hu-HU" sz="1100" baseline="0"/>
        </a:p>
        <a:p>
          <a:r>
            <a:rPr lang="hu-HU" sz="1100" baseline="0"/>
            <a:t>A jobb oldalon keresési ill. szűrési feltételneka második előfordulást adtam meg.</a:t>
          </a:r>
        </a:p>
        <a:p>
          <a:endParaRPr lang="hu-HU" sz="1100" baseline="0"/>
        </a:p>
        <a:p>
          <a:r>
            <a:rPr lang="hu-HU" sz="1100"/>
            <a:t>A VLOOKUP és a MATCH jól kezeli a helyzetet, és a helyes találatot adja</a:t>
          </a:r>
        </a:p>
        <a:p>
          <a:r>
            <a:rPr lang="hu-HU" sz="1100"/>
            <a:t>A feltétel szerinti összesítő függvények és az adatbázis függvények</a:t>
          </a:r>
          <a:r>
            <a:rPr lang="hu-HU" sz="1100" baseline="0"/>
            <a:t> </a:t>
          </a:r>
          <a:r>
            <a:rPr lang="hu-HU" sz="1100"/>
            <a:t>azonosnak tekintik a kettőt</a:t>
          </a:r>
        </a:p>
      </xdr:txBody>
    </xdr:sp>
    <xdr:clientData/>
  </xdr:twoCellAnchor>
  <xdr:twoCellAnchor>
    <xdr:from>
      <xdr:col>1</xdr:col>
      <xdr:colOff>514351</xdr:colOff>
      <xdr:row>15</xdr:row>
      <xdr:rowOff>152399</xdr:rowOff>
    </xdr:from>
    <xdr:to>
      <xdr:col>5</xdr:col>
      <xdr:colOff>771526</xdr:colOff>
      <xdr:row>32</xdr:row>
      <xdr:rowOff>47624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DA3E21A-6B30-4D2C-AC9C-47C989A22CA6}"/>
            </a:ext>
          </a:extLst>
        </xdr:cNvPr>
        <xdr:cNvSpPr txBox="1"/>
      </xdr:nvSpPr>
      <xdr:spPr>
        <a:xfrm>
          <a:off x="1123951" y="3057524"/>
          <a:ext cx="3371850" cy="3133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="1"/>
            <a:t>Tény leírás</a:t>
          </a:r>
          <a:endParaRPr lang="hu-HU" sz="1100" b="1"/>
        </a:p>
        <a:p>
          <a:endParaRPr lang="hu-HU" sz="1100"/>
        </a:p>
        <a:p>
          <a:r>
            <a:rPr lang="hu-HU" sz="1100"/>
            <a:t>Az Excel a 15 karakternél</a:t>
          </a:r>
          <a:r>
            <a:rPr lang="hu-HU" sz="1100" baseline="0"/>
            <a:t> hosszab számokat nem tudja ábrázolni.</a:t>
          </a:r>
        </a:p>
        <a:p>
          <a:endParaRPr lang="hu-HU" sz="1100" baseline="0"/>
        </a:p>
        <a:p>
          <a:r>
            <a:rPr lang="hu-HU" sz="1100" baseline="0"/>
            <a:t>A szerkesztőlécben látszik, hogy a 15. számjegy feletti részt nullákra cseréli</a:t>
          </a:r>
        </a:p>
        <a:p>
          <a:r>
            <a:rPr lang="hu-HU" sz="1100" baseline="0"/>
            <a:t>A cellában tudományos formátum jelenik meg, amit nem lehet változtatni. </a:t>
          </a:r>
        </a:p>
        <a:p>
          <a:endParaRPr lang="hu-HU" sz="1100" baseline="0"/>
        </a:p>
        <a:p>
          <a:r>
            <a:rPr lang="hu-HU" sz="1100" b="1" baseline="0"/>
            <a:t>Szöveges formátum</a:t>
          </a:r>
        </a:p>
        <a:p>
          <a:endParaRPr lang="hu-HU" sz="1100" baseline="0"/>
        </a:p>
        <a:p>
          <a:r>
            <a:rPr lang="hu-HU" sz="1100" baseline="0"/>
            <a:t>Ha a cella szöveges típusú, akkor befogadja, megjeleníti az összes számjegyet.</a:t>
          </a:r>
        </a:p>
        <a:p>
          <a:endParaRPr lang="hu-HU" sz="1100" baseline="0"/>
        </a:p>
        <a:p>
          <a:r>
            <a:rPr lang="hu-HU" sz="1100" baseline="0"/>
            <a:t>Ha aposztroffal kezdjük a beírást, akkor is szöveges lesz, minden számjegy megjelenik</a:t>
          </a:r>
        </a:p>
        <a:p>
          <a:endParaRPr lang="hu-H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123825</xdr:rowOff>
    </xdr:from>
    <xdr:to>
      <xdr:col>7</xdr:col>
      <xdr:colOff>542925</xdr:colOff>
      <xdr:row>23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04F1CD3-C348-42C7-B38B-602963F770E8}"/>
            </a:ext>
          </a:extLst>
        </xdr:cNvPr>
        <xdr:cNvSpPr txBox="1"/>
      </xdr:nvSpPr>
      <xdr:spPr>
        <a:xfrm>
          <a:off x="1304925" y="3457575"/>
          <a:ext cx="5381625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Megoldás</a:t>
          </a:r>
        </a:p>
        <a:p>
          <a:endParaRPr lang="hu-HU" sz="1100"/>
        </a:p>
        <a:p>
          <a:r>
            <a:rPr lang="hu-HU" sz="1100"/>
            <a:t>Ha a számjegyekhez hozzáfűzünk bármilyen Betű karaktert, ezzel már nem csak számjegyeket tartalmaz, így meggyógyul a dolog.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7A096-FCC8-4063-8BD4-AFBB5C2B74FB}">
  <dimension ref="A1:Q18"/>
  <sheetViews>
    <sheetView tabSelected="1" workbookViewId="0">
      <selection activeCell="C8" activeCellId="1" sqref="C4 C8"/>
    </sheetView>
  </sheetViews>
  <sheetFormatPr defaultRowHeight="15" x14ac:dyDescent="0.25"/>
  <cols>
    <col min="3" max="3" width="19.28515625" bestFit="1" customWidth="1"/>
    <col min="6" max="6" width="12.85546875" customWidth="1"/>
    <col min="7" max="7" width="19.28515625" bestFit="1" customWidth="1"/>
    <col min="8" max="8" width="11.28515625" customWidth="1"/>
    <col min="13" max="13" width="10.7109375" customWidth="1"/>
    <col min="17" max="17" width="17.85546875" customWidth="1"/>
  </cols>
  <sheetData>
    <row r="1" spans="1:17" ht="18.75" x14ac:dyDescent="0.3">
      <c r="A1" s="5" t="s">
        <v>14</v>
      </c>
      <c r="Q1" s="7" t="s">
        <v>13</v>
      </c>
    </row>
    <row r="2" spans="1:17" ht="18.75" x14ac:dyDescent="0.3">
      <c r="A2" s="5"/>
      <c r="Q2" s="2" t="s">
        <v>4</v>
      </c>
    </row>
    <row r="3" spans="1:17" ht="30" x14ac:dyDescent="0.25">
      <c r="C3" s="7" t="s">
        <v>13</v>
      </c>
      <c r="D3" s="7" t="s">
        <v>25</v>
      </c>
      <c r="E3" s="7" t="s">
        <v>26</v>
      </c>
      <c r="H3" s="4" t="s">
        <v>10</v>
      </c>
      <c r="I3" s="4" t="s">
        <v>11</v>
      </c>
      <c r="J3" s="4" t="s">
        <v>12</v>
      </c>
      <c r="K3" s="4" t="s">
        <v>15</v>
      </c>
      <c r="L3" s="4" t="s">
        <v>16</v>
      </c>
      <c r="M3" s="4" t="s">
        <v>27</v>
      </c>
    </row>
    <row r="4" spans="1:17" x14ac:dyDescent="0.25">
      <c r="C4" s="2" t="s">
        <v>0</v>
      </c>
      <c r="D4" s="3" t="s">
        <v>5</v>
      </c>
      <c r="E4" s="3">
        <v>4</v>
      </c>
      <c r="G4" s="2" t="s">
        <v>4</v>
      </c>
      <c r="H4" s="3" t="str">
        <f>VLOOKUP(G4,C4:D8,2,0)</f>
        <v>E</v>
      </c>
      <c r="I4" s="3">
        <f>MATCH(G4,C4:C8,0)</f>
        <v>5</v>
      </c>
      <c r="J4" s="3">
        <f>SUMIF(C4:C8,G4,E4:E8)</f>
        <v>12</v>
      </c>
      <c r="K4">
        <f>COUNTIF(C4:C8,G4)</f>
        <v>2</v>
      </c>
      <c r="L4">
        <f>SUMIFS(E4:E8,C4:C8,G4)</f>
        <v>12</v>
      </c>
      <c r="M4">
        <f>DCOUNTA(C3:E8,D3,Q1:Q2)</f>
        <v>2</v>
      </c>
    </row>
    <row r="5" spans="1:17" x14ac:dyDescent="0.25">
      <c r="C5" s="1" t="s">
        <v>1</v>
      </c>
      <c r="D5" s="3" t="s">
        <v>6</v>
      </c>
      <c r="E5" s="3">
        <v>6</v>
      </c>
      <c r="H5" s="3"/>
      <c r="I5" s="3"/>
      <c r="J5" s="3"/>
    </row>
    <row r="6" spans="1:17" x14ac:dyDescent="0.25">
      <c r="C6" s="1" t="s">
        <v>2</v>
      </c>
      <c r="D6" s="3" t="s">
        <v>7</v>
      </c>
      <c r="E6" s="3">
        <v>9</v>
      </c>
      <c r="H6" s="3"/>
      <c r="I6" s="3"/>
      <c r="J6" s="3"/>
    </row>
    <row r="7" spans="1:17" x14ac:dyDescent="0.25">
      <c r="C7" s="1" t="s">
        <v>3</v>
      </c>
      <c r="D7" s="3" t="s">
        <v>8</v>
      </c>
      <c r="E7" s="3">
        <v>10</v>
      </c>
      <c r="H7" s="3"/>
      <c r="I7" s="3"/>
      <c r="J7" s="3"/>
    </row>
    <row r="8" spans="1:17" x14ac:dyDescent="0.25">
      <c r="C8" s="2" t="s">
        <v>4</v>
      </c>
      <c r="D8" s="3" t="s">
        <v>9</v>
      </c>
      <c r="E8" s="3">
        <v>8</v>
      </c>
      <c r="H8" s="3"/>
      <c r="I8" s="3"/>
      <c r="J8" s="3"/>
    </row>
    <row r="9" spans="1:17" x14ac:dyDescent="0.25">
      <c r="D9" s="3"/>
      <c r="E9" s="3"/>
      <c r="H9" s="3"/>
      <c r="I9" s="3"/>
      <c r="J9" s="3"/>
    </row>
    <row r="10" spans="1:17" x14ac:dyDescent="0.25">
      <c r="C10" s="7" t="s">
        <v>13</v>
      </c>
      <c r="D10" s="7" t="s">
        <v>25</v>
      </c>
      <c r="E10" s="7" t="s">
        <v>26</v>
      </c>
      <c r="H10" s="3"/>
      <c r="I10" s="3"/>
      <c r="J10" s="3"/>
    </row>
    <row r="11" spans="1:17" x14ac:dyDescent="0.25">
      <c r="C11" s="2" t="str">
        <f>564321896&amp;643234567</f>
        <v>564321896643234567</v>
      </c>
      <c r="D11" s="3" t="s">
        <v>5</v>
      </c>
      <c r="E11" s="3">
        <v>4</v>
      </c>
      <c r="G11" s="2" t="str">
        <f>564321896&amp;643234123</f>
        <v>564321896643234123</v>
      </c>
      <c r="H11" s="3" t="str">
        <f>VLOOKUP(G11,C11:D15,2,0)</f>
        <v>E</v>
      </c>
      <c r="I11" s="3">
        <f>MATCH(G11,C11:C15,0)</f>
        <v>5</v>
      </c>
      <c r="J11" s="3">
        <f>SUMIF(C11:C15,G11,E11:E15)</f>
        <v>12</v>
      </c>
      <c r="K11">
        <f>COUNTIF(C11:C15,G11)</f>
        <v>2</v>
      </c>
      <c r="L11">
        <f>SUMIFS(E11:E15,C11:C15,G11)</f>
        <v>12</v>
      </c>
    </row>
    <row r="12" spans="1:17" x14ac:dyDescent="0.25">
      <c r="C12" s="1" t="str">
        <f>467987319&amp;438953186</f>
        <v>467987319438953186</v>
      </c>
      <c r="D12" s="3" t="s">
        <v>6</v>
      </c>
      <c r="E12" s="3">
        <v>6</v>
      </c>
    </row>
    <row r="13" spans="1:17" x14ac:dyDescent="0.25">
      <c r="C13" s="1" t="str">
        <f>686356295&amp;143794527</f>
        <v>686356295143794527</v>
      </c>
      <c r="D13" s="3" t="s">
        <v>7</v>
      </c>
      <c r="E13" s="3">
        <v>9</v>
      </c>
    </row>
    <row r="14" spans="1:17" x14ac:dyDescent="0.25">
      <c r="C14" s="1" t="str">
        <f>439624935&amp;148592456</f>
        <v>439624935148592456</v>
      </c>
      <c r="D14" s="3" t="s">
        <v>8</v>
      </c>
      <c r="E14" s="3">
        <v>10</v>
      </c>
    </row>
    <row r="15" spans="1:17" x14ac:dyDescent="0.25">
      <c r="C15" s="2" t="str">
        <f>564321896&amp;643234123</f>
        <v>564321896643234123</v>
      </c>
      <c r="D15" s="3" t="s">
        <v>9</v>
      </c>
      <c r="E15" s="3">
        <v>8</v>
      </c>
    </row>
    <row r="17" spans="7:7" ht="15.75" x14ac:dyDescent="0.25">
      <c r="G17" s="6">
        <v>3.4573217895432698E+17</v>
      </c>
    </row>
    <row r="18" spans="7:7" x14ac:dyDescent="0.25">
      <c r="G18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A4F0-B4A2-4C1B-A3D3-772FBC677A65}">
  <dimension ref="A1:Q18"/>
  <sheetViews>
    <sheetView workbookViewId="0">
      <selection activeCell="Q6" sqref="Q6"/>
    </sheetView>
  </sheetViews>
  <sheetFormatPr defaultRowHeight="15" x14ac:dyDescent="0.25"/>
  <cols>
    <col min="3" max="3" width="23.42578125" customWidth="1"/>
    <col min="6" max="6" width="12.85546875" customWidth="1"/>
    <col min="7" max="7" width="19.28515625" bestFit="1" customWidth="1"/>
    <col min="8" max="8" width="11.28515625" customWidth="1"/>
    <col min="13" max="13" width="11.28515625" customWidth="1"/>
    <col min="17" max="17" width="22.85546875" customWidth="1"/>
  </cols>
  <sheetData>
    <row r="1" spans="1:17" ht="18.75" x14ac:dyDescent="0.3">
      <c r="A1" s="5" t="s">
        <v>14</v>
      </c>
      <c r="Q1" s="7" t="s">
        <v>13</v>
      </c>
    </row>
    <row r="2" spans="1:17" ht="18.75" x14ac:dyDescent="0.3">
      <c r="A2" s="5"/>
      <c r="Q2" s="2" t="s">
        <v>18</v>
      </c>
    </row>
    <row r="3" spans="1:17" ht="30" x14ac:dyDescent="0.25">
      <c r="C3" s="7" t="s">
        <v>13</v>
      </c>
      <c r="D3" s="7" t="s">
        <v>25</v>
      </c>
      <c r="E3" s="7" t="s">
        <v>26</v>
      </c>
      <c r="H3" s="4" t="s">
        <v>10</v>
      </c>
      <c r="I3" s="4" t="s">
        <v>11</v>
      </c>
      <c r="J3" s="4" t="s">
        <v>19</v>
      </c>
      <c r="K3" s="4" t="s">
        <v>20</v>
      </c>
      <c r="L3" s="4" t="s">
        <v>21</v>
      </c>
      <c r="M3" s="4" t="s">
        <v>28</v>
      </c>
    </row>
    <row r="4" spans="1:17" x14ac:dyDescent="0.25">
      <c r="C4" s="2" t="s">
        <v>17</v>
      </c>
      <c r="D4" s="3" t="s">
        <v>5</v>
      </c>
      <c r="E4" s="3">
        <v>4</v>
      </c>
      <c r="G4" s="2" t="s">
        <v>18</v>
      </c>
      <c r="H4" s="3" t="str">
        <f>VLOOKUP(G4,C4:D8,2,0)</f>
        <v>E</v>
      </c>
      <c r="I4" s="3">
        <f>MATCH(G4,C4:C8,0)</f>
        <v>5</v>
      </c>
      <c r="J4" s="3">
        <f>SUMIF(C4:C8,G4,E4:E8)</f>
        <v>8</v>
      </c>
      <c r="K4">
        <f>COUNTIF(C4:C8,G4)</f>
        <v>1</v>
      </c>
      <c r="L4">
        <f>SUMIFS(E4:E8,C4:C8,G4)</f>
        <v>8</v>
      </c>
      <c r="M4">
        <f>DCOUNTA(C3:E8,D3,Q1:Q2)</f>
        <v>1</v>
      </c>
    </row>
    <row r="5" spans="1:17" x14ac:dyDescent="0.25">
      <c r="C5" s="1" t="s">
        <v>22</v>
      </c>
      <c r="D5" s="3" t="s">
        <v>6</v>
      </c>
      <c r="E5" s="3">
        <v>6</v>
      </c>
      <c r="H5" s="3"/>
      <c r="I5" s="3"/>
      <c r="J5" s="3"/>
    </row>
    <row r="6" spans="1:17" x14ac:dyDescent="0.25">
      <c r="C6" s="1" t="s">
        <v>23</v>
      </c>
      <c r="D6" s="3" t="s">
        <v>7</v>
      </c>
      <c r="E6" s="3">
        <v>9</v>
      </c>
      <c r="H6" s="3"/>
      <c r="I6" s="3"/>
      <c r="J6" s="3"/>
    </row>
    <row r="7" spans="1:17" x14ac:dyDescent="0.25">
      <c r="C7" s="1" t="s">
        <v>24</v>
      </c>
      <c r="D7" s="3" t="s">
        <v>8</v>
      </c>
      <c r="E7" s="3">
        <v>10</v>
      </c>
      <c r="H7" s="3"/>
      <c r="I7" s="3"/>
      <c r="J7" s="3"/>
    </row>
    <row r="8" spans="1:17" x14ac:dyDescent="0.25">
      <c r="C8" s="2" t="s">
        <v>18</v>
      </c>
      <c r="D8" s="3" t="s">
        <v>9</v>
      </c>
      <c r="E8" s="3">
        <v>8</v>
      </c>
      <c r="H8" s="3"/>
      <c r="I8" s="3"/>
      <c r="J8" s="3"/>
    </row>
    <row r="9" spans="1:17" x14ac:dyDescent="0.25">
      <c r="D9" s="3"/>
      <c r="E9" s="3"/>
      <c r="H9" s="3"/>
      <c r="I9" s="3"/>
      <c r="J9" s="3"/>
    </row>
    <row r="10" spans="1:17" x14ac:dyDescent="0.25">
      <c r="C10" s="7" t="s">
        <v>13</v>
      </c>
      <c r="D10" s="7" t="s">
        <v>25</v>
      </c>
      <c r="E10" s="7" t="s">
        <v>26</v>
      </c>
      <c r="H10" s="3"/>
      <c r="I10" s="3"/>
      <c r="J10" s="3"/>
    </row>
    <row r="11" spans="1:17" x14ac:dyDescent="0.25">
      <c r="C11" s="2" t="str">
        <f>"S_"&amp;564321896&amp;643234567</f>
        <v>S_564321896643234567</v>
      </c>
      <c r="D11" s="3" t="s">
        <v>5</v>
      </c>
      <c r="E11" s="3">
        <v>4</v>
      </c>
      <c r="G11" s="2" t="str">
        <f>"S_"&amp;564321896&amp;643234123</f>
        <v>S_564321896643234123</v>
      </c>
      <c r="H11" s="3" t="str">
        <f>VLOOKUP(G11,C11:D15,2,0)</f>
        <v>E</v>
      </c>
      <c r="I11" s="3">
        <f>MATCH(G11,C11:C15,0)</f>
        <v>5</v>
      </c>
      <c r="J11" s="3">
        <f>SUMIF(C11:C15,G11,E11:E15)</f>
        <v>8</v>
      </c>
      <c r="K11">
        <f>COUNTIF(C11:C15,G11)</f>
        <v>1</v>
      </c>
      <c r="L11">
        <f>SUMIFS(E11:E15,C11:C15,G11)</f>
        <v>8</v>
      </c>
    </row>
    <row r="12" spans="1:17" x14ac:dyDescent="0.25">
      <c r="C12" s="1" t="str">
        <f>"S_"&amp;467987319&amp;438953186</f>
        <v>S_467987319438953186</v>
      </c>
      <c r="D12" s="3" t="s">
        <v>6</v>
      </c>
      <c r="E12" s="3">
        <v>6</v>
      </c>
    </row>
    <row r="13" spans="1:17" x14ac:dyDescent="0.25">
      <c r="C13" s="1" t="str">
        <f>"S_"&amp;686356295&amp;143794527</f>
        <v>S_686356295143794527</v>
      </c>
      <c r="D13" s="3" t="s">
        <v>7</v>
      </c>
      <c r="E13" s="3">
        <v>9</v>
      </c>
    </row>
    <row r="14" spans="1:17" x14ac:dyDescent="0.25">
      <c r="C14" s="1" t="str">
        <f>"S_"&amp;439624935&amp;148592456</f>
        <v>S_439624935148592456</v>
      </c>
      <c r="D14" s="3" t="s">
        <v>8</v>
      </c>
      <c r="E14" s="3">
        <v>10</v>
      </c>
    </row>
    <row r="15" spans="1:17" x14ac:dyDescent="0.25">
      <c r="C15" s="2" t="str">
        <f>"S_"&amp;564321896&amp;643234123</f>
        <v>S_564321896643234123</v>
      </c>
      <c r="D15" s="3" t="s">
        <v>9</v>
      </c>
      <c r="E15" s="3">
        <v>8</v>
      </c>
    </row>
    <row r="18" spans="7:7" x14ac:dyDescent="0.25">
      <c r="G1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Problema</vt:lpstr>
      <vt:lpstr>Megoldás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2019-05-22T19:13:39Z</dcterms:created>
  <dcterms:modified xsi:type="dcterms:W3CDTF">2019-06-30T22:07:10Z</dcterms:modified>
</cp:coreProperties>
</file>