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ocuments\Excel_Bazis\TIFA\"/>
    </mc:Choice>
  </mc:AlternateContent>
  <xr:revisionPtr revIDLastSave="0" documentId="13_ncr:1_{A84E96B9-FCAF-49F9-B8F1-56C74D5B7650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Medlem" sheetId="26" r:id="rId1"/>
    <sheet name="Class" sheetId="25" r:id="rId2"/>
    <sheet name="Pl." sheetId="29" r:id="rId3"/>
  </sheets>
  <definedNames>
    <definedName name="_xlnm._FilterDatabase" localSheetId="0" hidden="1">Medlem!$P$1:$T$1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29" l="1"/>
  <c r="N3" i="29"/>
  <c r="L3" i="29"/>
  <c r="J3" i="29"/>
  <c r="H3" i="29"/>
  <c r="R6" i="29"/>
  <c r="F6" i="29"/>
  <c r="W19" i="26"/>
  <c r="W21" i="26"/>
  <c r="W23" i="26"/>
  <c r="W25" i="26"/>
  <c r="W27" i="26"/>
  <c r="W29" i="26"/>
  <c r="W31" i="26"/>
  <c r="W33" i="26"/>
  <c r="W35" i="26"/>
  <c r="W2" i="26"/>
  <c r="W3" i="26"/>
  <c r="W5" i="26"/>
  <c r="W6" i="26"/>
  <c r="W8" i="26"/>
  <c r="W9" i="26"/>
  <c r="W11" i="26"/>
  <c r="W12" i="26"/>
  <c r="W14" i="26"/>
  <c r="T14" i="26"/>
  <c r="O103" i="26"/>
  <c r="T103" i="26"/>
  <c r="O102" i="26"/>
  <c r="T27" i="26"/>
  <c r="O101" i="26"/>
  <c r="T51" i="26"/>
  <c r="O100" i="26"/>
  <c r="T26" i="26"/>
  <c r="O99" i="26"/>
  <c r="T13" i="26"/>
  <c r="O98" i="26"/>
  <c r="T12" i="26"/>
  <c r="O97" i="26"/>
  <c r="T50" i="26"/>
  <c r="O96" i="26"/>
  <c r="T102" i="26"/>
  <c r="O95" i="26"/>
  <c r="T101" i="26"/>
  <c r="O94" i="26"/>
  <c r="T25" i="26"/>
  <c r="O93" i="26"/>
  <c r="T11" i="26"/>
  <c r="O92" i="26"/>
  <c r="T49" i="26"/>
  <c r="O91" i="26"/>
  <c r="T10" i="26"/>
  <c r="O90" i="26"/>
  <c r="T100" i="26"/>
  <c r="O89" i="26"/>
  <c r="T48" i="26"/>
  <c r="O88" i="26"/>
  <c r="T9" i="26"/>
  <c r="O87" i="26"/>
  <c r="T24" i="26"/>
  <c r="O86" i="26"/>
  <c r="T99" i="26"/>
  <c r="O85" i="26"/>
  <c r="T98" i="26"/>
  <c r="O84" i="26"/>
  <c r="T8" i="26"/>
  <c r="O83" i="26"/>
  <c r="T97" i="26"/>
  <c r="O82" i="26"/>
  <c r="T96" i="26"/>
  <c r="O81" i="26"/>
  <c r="T39" i="26"/>
  <c r="O80" i="26"/>
  <c r="T95" i="26"/>
  <c r="O79" i="26"/>
  <c r="T94" i="26"/>
  <c r="O78" i="26"/>
  <c r="T93" i="26"/>
  <c r="O77" i="26"/>
  <c r="T92" i="26"/>
  <c r="O76" i="26"/>
  <c r="T38" i="26"/>
  <c r="O75" i="26"/>
  <c r="T37" i="26"/>
  <c r="O74" i="26"/>
  <c r="T7" i="26"/>
  <c r="O73" i="26"/>
  <c r="T23" i="26"/>
  <c r="O72" i="26"/>
  <c r="T91" i="26"/>
  <c r="O71" i="26"/>
  <c r="T90" i="26"/>
  <c r="O70" i="26"/>
  <c r="T89" i="26"/>
  <c r="O69" i="26"/>
  <c r="T22" i="26"/>
  <c r="O68" i="26"/>
  <c r="T88" i="26"/>
  <c r="O67" i="26"/>
  <c r="T87" i="26"/>
  <c r="O66" i="26"/>
  <c r="T47" i="26"/>
  <c r="O65" i="26"/>
  <c r="T21" i="26"/>
  <c r="O64" i="26"/>
  <c r="T20" i="26"/>
  <c r="O63" i="26"/>
  <c r="T86" i="26"/>
  <c r="O62" i="26"/>
  <c r="T19" i="26"/>
  <c r="O61" i="26"/>
  <c r="T85" i="26"/>
  <c r="O60" i="26"/>
  <c r="T36" i="26"/>
  <c r="O59" i="26"/>
  <c r="T18" i="26"/>
  <c r="O58" i="26"/>
  <c r="T6" i="26"/>
  <c r="O57" i="26"/>
  <c r="T46" i="26"/>
  <c r="O56" i="26"/>
  <c r="T45" i="26"/>
  <c r="O55" i="26"/>
  <c r="T5" i="26"/>
  <c r="O54" i="26"/>
  <c r="T84" i="26"/>
  <c r="O53" i="26"/>
  <c r="T83" i="26"/>
  <c r="O52" i="26"/>
  <c r="T35" i="26"/>
  <c r="O51" i="26"/>
  <c r="T34" i="26"/>
  <c r="O50" i="26"/>
  <c r="T33" i="26"/>
  <c r="O49" i="26"/>
  <c r="T82" i="26"/>
  <c r="O48" i="26"/>
  <c r="T81" i="26"/>
  <c r="O47" i="26"/>
  <c r="T80" i="26"/>
  <c r="O46" i="26"/>
  <c r="T79" i="26"/>
  <c r="O45" i="26"/>
  <c r="T32" i="26"/>
  <c r="O44" i="26"/>
  <c r="T78" i="26"/>
  <c r="O43" i="26"/>
  <c r="T77" i="26"/>
  <c r="O42" i="26"/>
  <c r="T31" i="26"/>
  <c r="O41" i="26"/>
  <c r="T76" i="26"/>
  <c r="O40" i="26"/>
  <c r="T17" i="26"/>
  <c r="O39" i="26"/>
  <c r="T30" i="26"/>
  <c r="O38" i="26"/>
  <c r="T75" i="26"/>
  <c r="O37" i="26"/>
  <c r="T74" i="26"/>
  <c r="O36" i="26"/>
  <c r="T73" i="26"/>
  <c r="O35" i="26"/>
  <c r="T4" i="26"/>
  <c r="O34" i="26"/>
  <c r="T72" i="26"/>
  <c r="O33" i="26"/>
  <c r="T29" i="26"/>
  <c r="O32" i="26"/>
  <c r="T71" i="26"/>
  <c r="O31" i="26"/>
  <c r="T70" i="26"/>
  <c r="O30" i="26"/>
  <c r="T69" i="26"/>
  <c r="O29" i="26"/>
  <c r="T68" i="26"/>
  <c r="O28" i="26"/>
  <c r="T67" i="26"/>
  <c r="O27" i="26"/>
  <c r="T3" i="26"/>
  <c r="O26" i="26"/>
  <c r="T16" i="26"/>
  <c r="O25" i="26"/>
  <c r="T66" i="26"/>
  <c r="O24" i="26"/>
  <c r="T65" i="26"/>
  <c r="O23" i="26"/>
  <c r="T44" i="26"/>
  <c r="O22" i="26"/>
  <c r="T64" i="26"/>
  <c r="O21" i="26"/>
  <c r="T63" i="26"/>
  <c r="O20" i="26"/>
  <c r="T43" i="26"/>
  <c r="O19" i="26"/>
  <c r="T42" i="26"/>
  <c r="O18" i="26"/>
  <c r="T62" i="26"/>
  <c r="O17" i="26"/>
  <c r="T61" i="26"/>
  <c r="O16" i="26"/>
  <c r="T60" i="26"/>
  <c r="O15" i="26"/>
  <c r="T59" i="26"/>
  <c r="O14" i="26"/>
  <c r="T41" i="26"/>
  <c r="O13" i="26"/>
  <c r="T58" i="26"/>
  <c r="O12" i="26"/>
  <c r="T57" i="26"/>
  <c r="O11" i="26"/>
  <c r="T56" i="26"/>
  <c r="O10" i="26"/>
  <c r="T40" i="26"/>
  <c r="O9" i="26"/>
  <c r="T2" i="26"/>
  <c r="O8" i="26"/>
  <c r="T55" i="26"/>
  <c r="O7" i="26"/>
  <c r="T28" i="26"/>
  <c r="O6" i="26"/>
  <c r="T54" i="26"/>
  <c r="O5" i="26"/>
  <c r="T53" i="26"/>
  <c r="O4" i="26"/>
  <c r="T52" i="26"/>
  <c r="O3" i="26"/>
  <c r="T15" i="26"/>
  <c r="M103" i="26"/>
  <c r="H103" i="26"/>
  <c r="M102" i="26"/>
  <c r="H102" i="26"/>
  <c r="M20" i="26"/>
  <c r="H101" i="26"/>
  <c r="M101" i="26"/>
  <c r="H100" i="26"/>
  <c r="M29" i="26"/>
  <c r="H99" i="26"/>
  <c r="M100" i="26"/>
  <c r="H98" i="26"/>
  <c r="M19" i="26"/>
  <c r="H97" i="26"/>
  <c r="M28" i="26"/>
  <c r="H96" i="26"/>
  <c r="M99" i="26"/>
  <c r="H95" i="26"/>
  <c r="M98" i="26"/>
  <c r="H94" i="26"/>
  <c r="M18" i="26"/>
  <c r="H93" i="26"/>
  <c r="M27" i="26"/>
  <c r="H92" i="26"/>
  <c r="M26" i="26"/>
  <c r="H91" i="26"/>
  <c r="M6" i="26"/>
  <c r="H90" i="26"/>
  <c r="M97" i="26"/>
  <c r="H89" i="26"/>
  <c r="M96" i="26"/>
  <c r="H88" i="26"/>
  <c r="M5" i="26"/>
  <c r="H87" i="26"/>
  <c r="M17" i="26"/>
  <c r="H86" i="26"/>
  <c r="M95" i="26"/>
  <c r="H85" i="26"/>
  <c r="M94" i="26"/>
  <c r="H84" i="26"/>
  <c r="M9" i="26"/>
  <c r="H83" i="26"/>
  <c r="M93" i="26"/>
  <c r="H82" i="26"/>
  <c r="M92" i="26"/>
  <c r="H81" i="26"/>
  <c r="M36" i="26"/>
  <c r="H80" i="26"/>
  <c r="M91" i="26"/>
  <c r="H79" i="26"/>
  <c r="M90" i="26"/>
  <c r="H78" i="26"/>
  <c r="M89" i="26"/>
  <c r="H77" i="26"/>
  <c r="M88" i="26"/>
  <c r="H76" i="26"/>
  <c r="M43" i="26"/>
  <c r="H75" i="26"/>
  <c r="M35" i="26"/>
  <c r="H74" i="26"/>
  <c r="M16" i="26"/>
  <c r="H73" i="26"/>
  <c r="M15" i="26"/>
  <c r="H72" i="26"/>
  <c r="M8" i="26"/>
  <c r="H71" i="26"/>
  <c r="M49" i="26"/>
  <c r="H70" i="26"/>
  <c r="M87" i="26"/>
  <c r="H69" i="26"/>
  <c r="M14" i="26"/>
  <c r="H68" i="26"/>
  <c r="M86" i="26"/>
  <c r="H67" i="26"/>
  <c r="M42" i="26"/>
  <c r="H66" i="26"/>
  <c r="M34" i="26"/>
  <c r="H65" i="26"/>
  <c r="M25" i="26"/>
  <c r="H64" i="26"/>
  <c r="M13" i="26"/>
  <c r="H63" i="26"/>
  <c r="M85" i="26"/>
  <c r="H62" i="26"/>
  <c r="M84" i="26"/>
  <c r="H61" i="26"/>
  <c r="M83" i="26"/>
  <c r="H60" i="26"/>
  <c r="M82" i="26"/>
  <c r="H59" i="26"/>
  <c r="M24" i="26"/>
  <c r="H58" i="26"/>
  <c r="M12" i="26"/>
  <c r="H57" i="26"/>
  <c r="M33" i="26"/>
  <c r="H56" i="26"/>
  <c r="M32" i="26"/>
  <c r="H55" i="26"/>
  <c r="M23" i="26"/>
  <c r="H54" i="26"/>
  <c r="M81" i="26"/>
  <c r="H53" i="26"/>
  <c r="M80" i="26"/>
  <c r="H52" i="26"/>
  <c r="M46" i="26"/>
  <c r="H51" i="26"/>
  <c r="M31" i="26"/>
  <c r="H50" i="26"/>
  <c r="M41" i="26"/>
  <c r="H49" i="26"/>
  <c r="M22" i="26"/>
  <c r="H48" i="26"/>
  <c r="M11" i="26"/>
  <c r="H47" i="26"/>
  <c r="M45" i="26"/>
  <c r="H46" i="26"/>
  <c r="M79" i="26"/>
  <c r="H45" i="26"/>
  <c r="M78" i="26"/>
  <c r="H44" i="26"/>
  <c r="M77" i="26"/>
  <c r="H43" i="26"/>
  <c r="M76" i="26"/>
  <c r="H42" i="26"/>
  <c r="M48" i="26"/>
  <c r="H41" i="26"/>
  <c r="M75" i="26"/>
  <c r="H40" i="26"/>
  <c r="M10" i="26"/>
  <c r="H39" i="26"/>
  <c r="M44" i="26"/>
  <c r="H38" i="26"/>
  <c r="M74" i="26"/>
  <c r="H37" i="26"/>
  <c r="M73" i="26"/>
  <c r="H36" i="26"/>
  <c r="M72" i="26"/>
  <c r="H35" i="26"/>
  <c r="M71" i="26"/>
  <c r="H34" i="26"/>
  <c r="M70" i="26"/>
  <c r="H33" i="26"/>
  <c r="M30" i="26"/>
  <c r="H32" i="26"/>
  <c r="M69" i="26"/>
  <c r="H31" i="26"/>
  <c r="M68" i="26"/>
  <c r="H30" i="26"/>
  <c r="M67" i="26"/>
  <c r="H29" i="26"/>
  <c r="M66" i="26"/>
  <c r="H28" i="26"/>
  <c r="M65" i="26"/>
  <c r="H27" i="26"/>
  <c r="M4" i="26"/>
  <c r="H26" i="26"/>
  <c r="M21" i="26"/>
  <c r="H25" i="26"/>
  <c r="M64" i="26"/>
  <c r="H24" i="26"/>
  <c r="M63" i="26"/>
  <c r="H23" i="26"/>
  <c r="M62" i="26"/>
  <c r="H22" i="26"/>
  <c r="M61" i="26"/>
  <c r="H21" i="26"/>
  <c r="M60" i="26"/>
  <c r="H20" i="26"/>
  <c r="M40" i="26"/>
  <c r="H19" i="26"/>
  <c r="M39" i="26"/>
  <c r="H18" i="26"/>
  <c r="M59" i="26"/>
  <c r="H17" i="26"/>
  <c r="M58" i="26"/>
  <c r="H16" i="26"/>
  <c r="M3" i="26"/>
  <c r="H15" i="26"/>
  <c r="M57" i="26"/>
  <c r="H14" i="26"/>
  <c r="M38" i="26"/>
  <c r="H13" i="26"/>
  <c r="M56" i="26"/>
  <c r="H12" i="26"/>
  <c r="M55" i="26"/>
  <c r="H11" i="26"/>
  <c r="M54" i="26"/>
  <c r="H10" i="26"/>
  <c r="M37" i="26"/>
  <c r="H9" i="26"/>
  <c r="M2" i="26"/>
  <c r="H8" i="26"/>
  <c r="M53" i="26"/>
  <c r="H7" i="26"/>
  <c r="M47" i="26"/>
  <c r="H6" i="26"/>
  <c r="M52" i="26"/>
  <c r="H5" i="26"/>
  <c r="M7" i="26"/>
  <c r="H4" i="26"/>
  <c r="M51" i="26"/>
  <c r="H3" i="26"/>
  <c r="M50" i="26"/>
  <c r="A3" i="26"/>
  <c r="A4" i="26"/>
  <c r="A5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F2" i="26"/>
  <c r="A3" i="25"/>
  <c r="A4" i="25"/>
  <c r="A5" i="25"/>
  <c r="A6" i="25"/>
  <c r="A7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K2" i="25"/>
  <c r="K3" i="25"/>
  <c r="K4" i="25"/>
  <c r="K5" i="25"/>
  <c r="K6" i="25"/>
  <c r="K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Berényi Judit</author>
    <author>Farago Tibor</author>
  </authors>
  <commentList>
    <comment ref="E30" authorId="0" shapeId="0" xr:uid="{52CFD066-7025-4938-8028-21F996ECAC1A}">
      <text>
        <r>
          <rPr>
            <b/>
            <sz val="9"/>
            <color indexed="81"/>
            <rFont val="Tahoma"/>
            <family val="2"/>
          </rPr>
          <t>571101</t>
        </r>
      </text>
    </comment>
    <comment ref="E36" authorId="0" shapeId="0" xr:uid="{38914C09-678A-4690-9B0C-49E0806FCF22}">
      <text>
        <r>
          <rPr>
            <b/>
            <sz val="9"/>
            <color indexed="81"/>
            <rFont val="Tahoma"/>
            <family val="2"/>
          </rPr>
          <t>540609</t>
        </r>
      </text>
    </comment>
    <comment ref="E67" authorId="1" shapeId="0" xr:uid="{38DD0C69-720E-49C5-A5AD-409C2857404A}">
      <text>
        <r>
          <rPr>
            <b/>
            <sz val="9"/>
            <color indexed="81"/>
            <rFont val="Tahoma"/>
            <family val="2"/>
          </rPr>
          <t>1952 02 25
0704640329
41654
Virginsgatan 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8" authorId="0" shapeId="0" xr:uid="{D5F71B22-40B7-4CA5-BC48-6AA47FEEBD62}">
      <text>
        <r>
          <rPr>
            <b/>
            <sz val="9"/>
            <color indexed="81"/>
            <rFont val="Tahoma"/>
            <family val="2"/>
          </rPr>
          <t>571101</t>
        </r>
      </text>
    </comment>
    <comment ref="S70" authorId="0" shapeId="0" xr:uid="{B31E7DCC-BE8C-4880-95D0-550C8BF92502}">
      <text>
        <r>
          <rPr>
            <b/>
            <sz val="9"/>
            <color indexed="81"/>
            <rFont val="Tahoma"/>
            <family val="2"/>
          </rPr>
          <t>571101</t>
        </r>
      </text>
    </comment>
    <comment ref="L73" authorId="0" shapeId="0" xr:uid="{1EB99517-9989-47D4-A86D-ABE9BB103B65}">
      <text>
        <r>
          <rPr>
            <b/>
            <sz val="9"/>
            <color indexed="81"/>
            <rFont val="Tahoma"/>
            <family val="2"/>
          </rPr>
          <t>540609</t>
        </r>
      </text>
    </comment>
    <comment ref="S74" authorId="0" shapeId="0" xr:uid="{69ADD595-7ABD-4A13-A1A4-6699630D9D98}">
      <text>
        <r>
          <rPr>
            <b/>
            <sz val="9"/>
            <color indexed="81"/>
            <rFont val="Tahoma"/>
            <family val="2"/>
          </rPr>
          <t>540609</t>
        </r>
      </text>
    </comment>
    <comment ref="E76" authorId="0" shapeId="0" xr:uid="{2E145C13-414A-4BEF-9840-6531DF221EC7}">
      <text>
        <r>
          <rPr>
            <b/>
            <sz val="9"/>
            <color indexed="81"/>
            <rFont val="Tahoma"/>
            <family val="2"/>
          </rPr>
          <t>401214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7" authorId="0" shapeId="0" xr:uid="{C39FF91A-520F-4D46-BBEE-032B70E5D9E1}">
      <text>
        <r>
          <rPr>
            <b/>
            <sz val="9"/>
            <color indexed="81"/>
            <rFont val="Tahoma"/>
            <family val="2"/>
          </rPr>
          <t>600730</t>
        </r>
      </text>
    </comment>
    <comment ref="L86" authorId="1" shapeId="0" xr:uid="{BEF3A950-7B72-478F-801D-5F48C97554DD}">
      <text>
        <r>
          <rPr>
            <b/>
            <sz val="9"/>
            <color indexed="81"/>
            <rFont val="Tahoma"/>
            <family val="2"/>
          </rPr>
          <t>1952 02 25
0704640329
41654
Virginsgatan 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8" authorId="0" shapeId="0" xr:uid="{05C2B6D7-772A-4D94-BAD5-72117CE8A762}">
      <text>
        <r>
          <rPr>
            <b/>
            <sz val="9"/>
            <color indexed="81"/>
            <rFont val="Tahoma"/>
            <family val="2"/>
          </rPr>
          <t>401214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8" authorId="1" shapeId="0" xr:uid="{2C6BD2B3-D71B-49A3-B555-59FAF6C8E772}">
      <text>
        <r>
          <rPr>
            <b/>
            <sz val="9"/>
            <color indexed="81"/>
            <rFont val="Tahoma"/>
            <family val="2"/>
          </rPr>
          <t>1952 02 25
0704640329
41654
Virginsgatan 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9" authorId="0" shapeId="0" xr:uid="{39BF9528-5D06-4E99-B100-2824708F7526}">
      <text>
        <r>
          <rPr>
            <b/>
            <sz val="9"/>
            <color indexed="81"/>
            <rFont val="Tahoma"/>
            <family val="2"/>
          </rPr>
          <t>600730</t>
        </r>
      </text>
    </comment>
    <comment ref="S92" authorId="0" shapeId="0" xr:uid="{74EB528D-96A5-4066-ACC9-03169EBEE38D}">
      <text>
        <r>
          <rPr>
            <b/>
            <sz val="9"/>
            <color indexed="81"/>
            <rFont val="Tahoma"/>
            <family val="2"/>
          </rPr>
          <t>401214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3" authorId="0" shapeId="0" xr:uid="{2BB64A67-D2CD-4E19-88A3-C9722A32BE9A}">
      <text>
        <r>
          <rPr>
            <b/>
            <sz val="9"/>
            <color indexed="81"/>
            <rFont val="Tahoma"/>
            <family val="2"/>
          </rPr>
          <t>600730</t>
        </r>
      </text>
    </comment>
    <comment ref="E95" authorId="0" shapeId="0" xr:uid="{6899F981-A7FD-4832-9212-0BDB5D795311}">
      <text>
        <r>
          <rPr>
            <b/>
            <sz val="9"/>
            <color indexed="81"/>
            <rFont val="Tahoma"/>
            <family val="2"/>
          </rPr>
          <t>Berényi Judit:</t>
        </r>
        <r>
          <rPr>
            <sz val="9"/>
            <color indexed="81"/>
            <rFont val="Tahoma"/>
            <family val="2"/>
          </rPr>
          <t xml:space="preserve">
570422</t>
        </r>
      </text>
    </comment>
    <comment ref="L99" authorId="0" shapeId="0" xr:uid="{38DAD338-95C6-40A5-BF58-55EDC3439128}">
      <text>
        <r>
          <rPr>
            <b/>
            <sz val="9"/>
            <color indexed="81"/>
            <rFont val="Tahoma"/>
            <family val="2"/>
          </rPr>
          <t>Berényi Judit:</t>
        </r>
        <r>
          <rPr>
            <sz val="9"/>
            <color indexed="81"/>
            <rFont val="Tahoma"/>
            <family val="2"/>
          </rPr>
          <t xml:space="preserve">
570422</t>
        </r>
      </text>
    </comment>
    <comment ref="S102" authorId="0" shapeId="0" xr:uid="{A6C44416-46AD-4E50-8EBB-A49415277CFC}">
      <text>
        <r>
          <rPr>
            <b/>
            <sz val="9"/>
            <color indexed="81"/>
            <rFont val="Tahoma"/>
            <family val="2"/>
          </rPr>
          <t>Berényi Judit:</t>
        </r>
        <r>
          <rPr>
            <sz val="9"/>
            <color indexed="81"/>
            <rFont val="Tahoma"/>
            <family val="2"/>
          </rPr>
          <t xml:space="preserve">
570422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Farago Tibor</author>
    <author>Berényi Judit</author>
  </authors>
  <commentList>
    <comment ref="P16" authorId="0" shapeId="0" xr:uid="{F6D7D60F-AA47-4DB1-A53F-83A2029E1DF8}">
      <text>
        <r>
          <rPr>
            <b/>
            <sz val="9"/>
            <color indexed="81"/>
            <rFont val="Tahoma"/>
            <family val="2"/>
          </rPr>
          <t>1952 02 25
0704640329
41654
Virginsgatan 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5" authorId="1" shapeId="0" xr:uid="{9CD4CCE3-B991-4F5A-A502-3D5DF60B4D51}">
      <text>
        <r>
          <rPr>
            <b/>
            <sz val="9"/>
            <color indexed="81"/>
            <rFont val="Tahoma"/>
            <family val="2"/>
          </rPr>
          <t>401214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6" authorId="1" shapeId="0" xr:uid="{CEBFB95C-3E74-442B-ACA6-16B86FD4C7A3}">
      <text>
        <r>
          <rPr>
            <b/>
            <sz val="9"/>
            <color indexed="81"/>
            <rFont val="Tahoma"/>
            <family val="2"/>
          </rPr>
          <t>600730</t>
        </r>
      </text>
    </comment>
    <comment ref="F30" authorId="1" shapeId="0" xr:uid="{A91C60CB-32AD-47A3-BF4D-EB70C7F550B4}">
      <text>
        <r>
          <rPr>
            <b/>
            <sz val="9"/>
            <color indexed="81"/>
            <rFont val="Tahoma"/>
            <family val="2"/>
          </rPr>
          <t>571101</t>
        </r>
      </text>
    </comment>
    <comment ref="F36" authorId="1" shapeId="0" xr:uid="{B3CCC965-0B9D-4B58-B7A5-7138D745E452}">
      <text>
        <r>
          <rPr>
            <b/>
            <sz val="9"/>
            <color indexed="81"/>
            <rFont val="Tahoma"/>
            <family val="2"/>
          </rPr>
          <t>540609</t>
        </r>
      </text>
    </comment>
    <comment ref="P44" authorId="1" shapeId="0" xr:uid="{64B9D12D-1E0E-4D61-94BA-E00035568B29}">
      <text>
        <r>
          <rPr>
            <b/>
            <sz val="9"/>
            <color indexed="81"/>
            <rFont val="Tahoma"/>
            <family val="2"/>
          </rPr>
          <t>Berényi Judit:</t>
        </r>
        <r>
          <rPr>
            <sz val="9"/>
            <color indexed="81"/>
            <rFont val="Tahoma"/>
            <family val="2"/>
          </rPr>
          <t xml:space="preserve">
570422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Farago Tibor</author>
    <author>Horváth Imre</author>
  </authors>
  <commentList>
    <comment ref="AB6" authorId="0" shapeId="0" xr:uid="{49389221-0492-4844-A2AC-B4E70C46DB04}">
      <text>
        <r>
          <rPr>
            <b/>
            <sz val="12"/>
            <color indexed="81"/>
            <rFont val="Times New Roman"/>
            <family val="1"/>
          </rPr>
          <t xml:space="preserve">                                                       LEÍRÁS:
- (H6-Q6)-ig 5 szettes ping-pong eredmények vannak,
- A szettet 11-ig játszák, de 11-10 után addig, ameddig a különbség 2 lesz.
- F6 és R6 az összsített szett eredményeket tartalmazzák.   (Eddig működik !)
</t>
        </r>
        <r>
          <rPr>
            <b/>
            <sz val="12"/>
            <color indexed="10"/>
            <rFont val="Times New Roman"/>
            <family val="1"/>
          </rPr>
          <t xml:space="preserve">
                                                     FALADAT:
Ha valamennyi szettre igaz a (Feltétel 1 + Feltétel 2), akkor H3-ban "",  ha nem, akor "HIBA" szöveg</t>
        </r>
        <r>
          <rPr>
            <b/>
            <sz val="12"/>
            <color indexed="16"/>
            <rFont val="Times New Roman"/>
            <family val="1"/>
          </rPr>
          <t xml:space="preserve">
</t>
        </r>
        <r>
          <rPr>
            <b/>
            <sz val="12"/>
            <color indexed="81"/>
            <rFont val="Times New Roman"/>
            <family val="1"/>
          </rPr>
          <t xml:space="preserve">
</t>
        </r>
        <r>
          <rPr>
            <b/>
            <sz val="9"/>
            <color indexed="39"/>
            <rFont val="Cambria"/>
            <family val="1"/>
          </rPr>
          <t>Elvi leírás a problémára:</t>
        </r>
        <r>
          <rPr>
            <sz val="9"/>
            <color indexed="39"/>
            <rFont val="Cambria"/>
            <family val="1"/>
          </rPr>
          <t xml:space="preserve">
</t>
        </r>
        <r>
          <rPr>
            <b/>
            <sz val="9"/>
            <color indexed="39"/>
            <rFont val="Cambria"/>
            <family val="1"/>
          </rPr>
          <t xml:space="preserve">(H6=11 ÉS I6=1)=IGAZ, VAGY (H&gt;10 ÉS ABS(H6-I6)=2)=IGAZ, AKKOR F6="", F5="HIBA" </t>
        </r>
      </text>
    </comment>
    <comment ref="H8" authorId="1" shapeId="0" xr:uid="{96DA83EF-45F8-48F6-8445-6728EFB294C5}">
      <text>
        <r>
          <rPr>
            <b/>
            <sz val="9"/>
            <color indexed="81"/>
            <rFont val="Tahoma"/>
            <family val="2"/>
            <charset val="238"/>
          </rPr>
          <t xml:space="preserve">Imre:
A jobb oldali is nyerhet
(H6=11 és I6 &lt;10) vagy (I6=11 és H6 &lt;10)
vagy
(H6&gt;10 és ABS(H6-I6)=2) vagy (I6&gt;10 és ABS(I6-H6)=2)
Utóbbi esetleg egyserűsíthető
(H6&gt;10 vagy I6&gt;10) és ABS(H6-I6)=2
</t>
        </r>
      </text>
    </comment>
    <comment ref="A16" authorId="0" shapeId="0" xr:uid="{C2FD369F-F199-4BFC-8942-244707C0A944}">
      <text>
        <r>
          <rPr>
            <b/>
            <sz val="9"/>
            <color indexed="81"/>
            <rFont val="Tahoma"/>
            <family val="2"/>
          </rPr>
          <t>$F6 tartalom:</t>
        </r>
        <r>
          <rPr>
            <b/>
            <sz val="9"/>
            <color indexed="10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=IF($H6+$I6+$J6+$K6+$L6+$M6+$N6+$O6+$P6+$Q6=0,"",</t>
        </r>
        <r>
          <rPr>
            <b/>
            <sz val="9"/>
            <color indexed="17"/>
            <rFont val="Tahoma"/>
            <family val="2"/>
          </rPr>
          <t>IF($CM$6=5,IF(AND($H6&gt;$I6,$H6-$I6&gt;1,$H6&gt;10),COUNTIFS($H6:$H6,"&gt;10"),0)</t>
        </r>
        <r>
          <rPr>
            <b/>
            <sz val="9"/>
            <color indexed="81"/>
            <rFont val="Tahoma"/>
            <family val="2"/>
          </rPr>
          <t>+IF(AND($J6&gt;$K6,$J6-$K6&gt;1,$J6&gt;10),COUNTIFS($J6:$J6,"&gt;10"),0)+</t>
        </r>
        <r>
          <rPr>
            <b/>
            <sz val="9"/>
            <color indexed="17"/>
            <rFont val="Tahoma"/>
            <family val="2"/>
          </rPr>
          <t>IF(AND($L6&gt;$M6,$L6-$M6&gt;1,$L6&gt;10),COUNTIFS($L6:$L6,"&gt;10"),0)</t>
        </r>
        <r>
          <rPr>
            <b/>
            <sz val="9"/>
            <color indexed="81"/>
            <rFont val="Tahoma"/>
            <family val="2"/>
          </rPr>
          <t>+IF(AND($N6&gt;$O6,$N6-$O6&gt;1,$N6&gt;10),COUNTIFS($N6:$N6,"&gt;10"),0)+</t>
        </r>
        <r>
          <rPr>
            <b/>
            <sz val="9"/>
            <color indexed="17"/>
            <rFont val="Tahoma"/>
            <family val="2"/>
          </rPr>
          <t>IF(AND($P6&gt;$Q6,$P6-$Q6&gt;1,$P6&gt;10),COUNTIFS($P6:$P6,"&gt;10"),0)</t>
        </r>
        <r>
          <rPr>
            <b/>
            <sz val="9"/>
            <color indexed="81"/>
            <rFont val="Tahoma"/>
            <family val="2"/>
          </rPr>
          <t xml:space="preserve">)))
</t>
        </r>
        <r>
          <rPr>
            <b/>
            <sz val="9"/>
            <color indexed="10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$R6 tartalom:</t>
        </r>
        <r>
          <rPr>
            <b/>
            <sz val="9"/>
            <color indexed="10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=IF($H6+$I6+$J6+$K6+$L6+$M6+$N6+$O6+$P6+$Q6=0,"",</t>
        </r>
        <r>
          <rPr>
            <b/>
            <sz val="9"/>
            <color indexed="39"/>
            <rFont val="Tahoma"/>
            <family val="2"/>
          </rPr>
          <t>IF($CM$6=5,IF(AND($I6&gt;$H6,$I6-$H6&gt;1,$I6&gt;10),COUNTIFS($I6:$I6,"&gt;10"),0)</t>
        </r>
        <r>
          <rPr>
            <b/>
            <sz val="9"/>
            <color indexed="81"/>
            <rFont val="Tahoma"/>
            <family val="2"/>
          </rPr>
          <t>+IF(AND($K6&gt;$J6,$K6-$J6&gt;1,$K6&gt;10),COUNTIFS($K6:K6,"&gt;10"),0)+</t>
        </r>
        <r>
          <rPr>
            <b/>
            <sz val="9"/>
            <color indexed="39"/>
            <rFont val="Tahoma"/>
            <family val="2"/>
          </rPr>
          <t>IF(AND($M6&gt;$L6,$M6-$L6&gt;1,$M6&gt;10),COUNTIFS($M6:$M6,"&gt;10"),0)</t>
        </r>
        <r>
          <rPr>
            <b/>
            <sz val="9"/>
            <color indexed="81"/>
            <rFont val="Tahoma"/>
            <family val="2"/>
          </rPr>
          <t>+IF(AND($O6&gt;$N6,$O6-$N6&gt;1,$O6&gt;10),COUNTIFS($O6:$O6,"&gt;10"),0)+</t>
        </r>
        <r>
          <rPr>
            <b/>
            <sz val="9"/>
            <color indexed="39"/>
            <rFont val="Tahoma"/>
            <family val="2"/>
          </rPr>
          <t>IF(AND($Q6&gt;$P6,$Q6-$P6&gt;1,$Q6&gt;10),COUNTIFS($Q6:$Q6,"&gt;10"),0)</t>
        </r>
        <r>
          <rPr>
            <b/>
            <sz val="9"/>
            <color indexed="81"/>
            <rFont val="Tahoma"/>
            <family val="2"/>
          </rPr>
          <t>))))</t>
        </r>
        <r>
          <rPr>
            <b/>
            <sz val="9"/>
            <color indexed="1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<sst xmlns="http://schemas.openxmlformats.org/spreadsheetml/2006/main" count="778" uniqueCount="302">
  <si>
    <t>Efternamn</t>
  </si>
  <si>
    <t>Förnamn</t>
  </si>
  <si>
    <t>Tibor</t>
  </si>
  <si>
    <t>Karin</t>
  </si>
  <si>
    <t>Olin Sandahl</t>
  </si>
  <si>
    <t>Född</t>
  </si>
  <si>
    <t>Frank</t>
  </si>
  <si>
    <t>Lena</t>
  </si>
  <si>
    <t>Krister</t>
  </si>
  <si>
    <t>Yngve</t>
  </si>
  <si>
    <t>Ulla</t>
  </si>
  <si>
    <t>Alvar</t>
  </si>
  <si>
    <t>Stig</t>
  </si>
  <si>
    <t>Dan</t>
  </si>
  <si>
    <t>Reine</t>
  </si>
  <si>
    <t>Hans</t>
  </si>
  <si>
    <t>Rolf</t>
  </si>
  <si>
    <t>Gunnar</t>
  </si>
  <si>
    <t>Anne</t>
  </si>
  <si>
    <t>Göte</t>
  </si>
  <si>
    <t>Ralph</t>
  </si>
  <si>
    <t>Bengt</t>
  </si>
  <si>
    <t>Karl</t>
  </si>
  <si>
    <t>Peter</t>
  </si>
  <si>
    <t>Sture</t>
  </si>
  <si>
    <t>Reinhold</t>
  </si>
  <si>
    <t>Jan</t>
  </si>
  <si>
    <t>Börje</t>
  </si>
  <si>
    <t>Ove</t>
  </si>
  <si>
    <t>Alfred</t>
  </si>
  <si>
    <t>Kenneth</t>
  </si>
  <si>
    <t>Håkan</t>
  </si>
  <si>
    <t>Leif</t>
  </si>
  <si>
    <t>Ragnar</t>
  </si>
  <si>
    <t>Jonas</t>
  </si>
  <si>
    <t>Roger</t>
  </si>
  <si>
    <t>Stefan</t>
  </si>
  <si>
    <t>Dennis</t>
  </si>
  <si>
    <t>Sten</t>
  </si>
  <si>
    <t>Ingegerd</t>
  </si>
  <si>
    <t>Thomas</t>
  </si>
  <si>
    <t>Lasse</t>
  </si>
  <si>
    <t>Anders</t>
  </si>
  <si>
    <t>Ulf</t>
  </si>
  <si>
    <t>Bosse</t>
  </si>
  <si>
    <t>Tommy</t>
  </si>
  <si>
    <t>Göran</t>
  </si>
  <si>
    <t>Conny</t>
  </si>
  <si>
    <t>Bertil</t>
  </si>
  <si>
    <t>Lennart</t>
  </si>
  <si>
    <t>Kent</t>
  </si>
  <si>
    <t>Haenikel</t>
  </si>
  <si>
    <t>Svensson</t>
  </si>
  <si>
    <t>Jonasson</t>
  </si>
  <si>
    <t>Lundmark</t>
  </si>
  <si>
    <t>Ericsson</t>
  </si>
  <si>
    <t>Axelsson</t>
  </si>
  <si>
    <t>Fonell</t>
  </si>
  <si>
    <t>Nästén</t>
  </si>
  <si>
    <t>Glavinger</t>
  </si>
  <si>
    <t>Nilsson</t>
  </si>
  <si>
    <t>Bergström</t>
  </si>
  <si>
    <t>Bengt-Göran</t>
  </si>
  <si>
    <t>Ullgren</t>
  </si>
  <si>
    <t>Ljungström</t>
  </si>
  <si>
    <t>Forsén</t>
  </si>
  <si>
    <t>Hedesström</t>
  </si>
  <si>
    <t xml:space="preserve">Claes </t>
  </si>
  <si>
    <t>Rosell</t>
  </si>
  <si>
    <t>Mattsson</t>
  </si>
  <si>
    <t>Nihlblad</t>
  </si>
  <si>
    <t>Sjölander</t>
  </si>
  <si>
    <t>Andersson</t>
  </si>
  <si>
    <t>Olsson</t>
  </si>
  <si>
    <t>Folke</t>
  </si>
  <si>
    <t>Rudolph</t>
  </si>
  <si>
    <t>Jillesjö</t>
  </si>
  <si>
    <t>Johansson</t>
  </si>
  <si>
    <t>Jacobsson</t>
  </si>
  <si>
    <t>Johnsson</t>
  </si>
  <si>
    <t>Cederlund</t>
  </si>
  <si>
    <t>Rignell</t>
  </si>
  <si>
    <t>Wahlström</t>
  </si>
  <si>
    <t>Jerverén</t>
  </si>
  <si>
    <t>Hans-Olof</t>
  </si>
  <si>
    <t>Vickes</t>
  </si>
  <si>
    <t>Olausson</t>
  </si>
  <si>
    <t xml:space="preserve">Rodén </t>
  </si>
  <si>
    <t>Kempe</t>
  </si>
  <si>
    <t>Forsberg</t>
  </si>
  <si>
    <t>Jana</t>
  </si>
  <si>
    <t>Gaisler</t>
  </si>
  <si>
    <t>Javad</t>
  </si>
  <si>
    <t>Eskandri</t>
  </si>
  <si>
    <t>Rydestam</t>
  </si>
  <si>
    <t>Wakéus</t>
  </si>
  <si>
    <t>Bergquist</t>
  </si>
  <si>
    <t>Kathy</t>
  </si>
  <si>
    <t>Danielson</t>
  </si>
  <si>
    <t>Norén</t>
  </si>
  <si>
    <t>Aulin</t>
  </si>
  <si>
    <t>Pettersson</t>
  </si>
  <si>
    <t>Lövgren</t>
  </si>
  <si>
    <t>Bäcklund</t>
  </si>
  <si>
    <t>Lars Olof</t>
  </si>
  <si>
    <t>Friman</t>
  </si>
  <si>
    <t>Lars-Åke</t>
  </si>
  <si>
    <t>Laszlo</t>
  </si>
  <si>
    <t>Molnar</t>
  </si>
  <si>
    <t>Lamberg</t>
  </si>
  <si>
    <t>Leif-Ove</t>
  </si>
  <si>
    <t>Paulin</t>
  </si>
  <si>
    <t>Linde</t>
  </si>
  <si>
    <t>Wennerblom</t>
  </si>
  <si>
    <t>Evergård</t>
  </si>
  <si>
    <t>Lianying</t>
  </si>
  <si>
    <t>Shen</t>
  </si>
  <si>
    <t>Mats</t>
  </si>
  <si>
    <t>Anderson</t>
  </si>
  <si>
    <t>Lundström</t>
  </si>
  <si>
    <t>Tengelin</t>
  </si>
  <si>
    <t>Falck</t>
  </si>
  <si>
    <t>Ralf</t>
  </si>
  <si>
    <t>Ottermark</t>
  </si>
  <si>
    <t>Lööf</t>
  </si>
  <si>
    <t>Rosvall</t>
  </si>
  <si>
    <t>Bergqvist</t>
  </si>
  <si>
    <t>Rodolpho</t>
  </si>
  <si>
    <t>Torquato</t>
  </si>
  <si>
    <t>Larsson</t>
  </si>
  <si>
    <t>Rudh</t>
  </si>
  <si>
    <t>Vester</t>
  </si>
  <si>
    <t>Persson</t>
  </si>
  <si>
    <t>Staffan</t>
  </si>
  <si>
    <t>Paulsson</t>
  </si>
  <si>
    <t>Hultberg</t>
  </si>
  <si>
    <t xml:space="preserve">Stefan </t>
  </si>
  <si>
    <t>Björklund</t>
  </si>
  <si>
    <t>Rönnbom</t>
  </si>
  <si>
    <t>Ljungberg</t>
  </si>
  <si>
    <t xml:space="preserve">Sören </t>
  </si>
  <si>
    <t>Karlsson</t>
  </si>
  <si>
    <t>Gustavsson</t>
  </si>
  <si>
    <t>Bodri</t>
  </si>
  <si>
    <t>Tom</t>
  </si>
  <si>
    <t>Nylander</t>
  </si>
  <si>
    <t>Tomas</t>
  </si>
  <si>
    <t>Gustafsson</t>
  </si>
  <si>
    <t>Nordenson</t>
  </si>
  <si>
    <t>Dovblad</t>
  </si>
  <si>
    <t>Willy</t>
  </si>
  <si>
    <t>Rosenblüth</t>
  </si>
  <si>
    <t>Ahlgren</t>
  </si>
  <si>
    <t>Åke</t>
  </si>
  <si>
    <t>Lundqvist</t>
  </si>
  <si>
    <t>No</t>
  </si>
  <si>
    <t>ÅR</t>
  </si>
  <si>
    <t>A2</t>
  </si>
  <si>
    <t>Alfred  Haenikel</t>
  </si>
  <si>
    <t>Alvar  Svensson</t>
  </si>
  <si>
    <t>Anders  Jonasson</t>
  </si>
  <si>
    <t>Anders  Lundmark</t>
  </si>
  <si>
    <t>B1</t>
  </si>
  <si>
    <t>Anne  Ericsson</t>
  </si>
  <si>
    <t>Bengt  Axelsson</t>
  </si>
  <si>
    <t>A1</t>
  </si>
  <si>
    <t>Bengt  Fonell</t>
  </si>
  <si>
    <t>B2</t>
  </si>
  <si>
    <t>Bengt  Nästén</t>
  </si>
  <si>
    <t>Bengt  Glavinger</t>
  </si>
  <si>
    <t>Bengt  Svensson</t>
  </si>
  <si>
    <t>Bengt  Nilsson</t>
  </si>
  <si>
    <t>Bengt  Bergström</t>
  </si>
  <si>
    <t>Bengt-Göran  Ullgren</t>
  </si>
  <si>
    <t>Bertil  Ljungström</t>
  </si>
  <si>
    <t>Bosse  Forsén</t>
  </si>
  <si>
    <t>Börje  Hedesström</t>
  </si>
  <si>
    <t>Claes   Rosell</t>
  </si>
  <si>
    <t>Conny  Mattsson</t>
  </si>
  <si>
    <t>Conny  Nihlblad</t>
  </si>
  <si>
    <t>Dan  Sjölander</t>
  </si>
  <si>
    <t>Dennis  Andersson</t>
  </si>
  <si>
    <t>Dennis  Olsson</t>
  </si>
  <si>
    <t>Folke  Rudolph</t>
  </si>
  <si>
    <t>Frank  Jillesjö</t>
  </si>
  <si>
    <t>Frank  Mattsson</t>
  </si>
  <si>
    <t>Gunnar  Johansson</t>
  </si>
  <si>
    <t>Göran  Jacobsson</t>
  </si>
  <si>
    <t>Class A1</t>
  </si>
  <si>
    <t>Göran  Johansson</t>
  </si>
  <si>
    <t>Class A2</t>
  </si>
  <si>
    <t>Göran  Johnsson</t>
  </si>
  <si>
    <t>Class B1</t>
  </si>
  <si>
    <t>Göte  Cederlund</t>
  </si>
  <si>
    <t>Class B2</t>
  </si>
  <si>
    <t>Hans  Rignell</t>
  </si>
  <si>
    <t>Class C1</t>
  </si>
  <si>
    <t>Hans  Wahlström</t>
  </si>
  <si>
    <t>Class C2</t>
  </si>
  <si>
    <t>Hans  Jerverén</t>
  </si>
  <si>
    <t>Class D1</t>
  </si>
  <si>
    <t>Hans-Olof  Vickes</t>
  </si>
  <si>
    <t>Class D2</t>
  </si>
  <si>
    <t>Håkan  Olausson</t>
  </si>
  <si>
    <t xml:space="preserve">Ingegerd  Rodén </t>
  </si>
  <si>
    <t>Jan  Kempe</t>
  </si>
  <si>
    <t>Jan  Forsberg</t>
  </si>
  <si>
    <t>Jana  Gaisler</t>
  </si>
  <si>
    <t>Javad  Eskandri</t>
  </si>
  <si>
    <t>Jonas  Rydestam</t>
  </si>
  <si>
    <t>Jonas  Wakéus</t>
  </si>
  <si>
    <t>Karin  Olin Sandahl</t>
  </si>
  <si>
    <t>Karl  Bergquist</t>
  </si>
  <si>
    <t>Kathy  Danielson</t>
  </si>
  <si>
    <t>Kenneth  Norén</t>
  </si>
  <si>
    <t>Kenneth  Johansson</t>
  </si>
  <si>
    <t>Kent  Hedesström</t>
  </si>
  <si>
    <t>Kent  Aulin</t>
  </si>
  <si>
    <t>Kent  Pettersson</t>
  </si>
  <si>
    <t>Krister  Lövgren</t>
  </si>
  <si>
    <t>Lasse  Bäcklund</t>
  </si>
  <si>
    <t>Lars Olof  Friman</t>
  </si>
  <si>
    <t>Lars-Åke  Johansson</t>
  </si>
  <si>
    <t>Laszlo  Molnar</t>
  </si>
  <si>
    <t>Leif  Lamberg</t>
  </si>
  <si>
    <t>Leif  Ericsson</t>
  </si>
  <si>
    <t>Leif  Andersson</t>
  </si>
  <si>
    <t>Leif-Ove  Svensson</t>
  </si>
  <si>
    <t>Lena  Paulin</t>
  </si>
  <si>
    <t>Lena  Linde</t>
  </si>
  <si>
    <t>Lennart  Wennerblom</t>
  </si>
  <si>
    <t>Lennart  Evergård</t>
  </si>
  <si>
    <t>Lianying  Shen</t>
  </si>
  <si>
    <t>Mats  Anderson</t>
  </si>
  <si>
    <t>Ove  Nilsson</t>
  </si>
  <si>
    <t>Peter  Lundström</t>
  </si>
  <si>
    <t>Peter  Tengelin</t>
  </si>
  <si>
    <t>Ragnar  Falck</t>
  </si>
  <si>
    <t>Ralf  Ottermark</t>
  </si>
  <si>
    <t>Ralph  Lööf</t>
  </si>
  <si>
    <t>Reine  Rosvall</t>
  </si>
  <si>
    <t>Reinhold  Bergqvist</t>
  </si>
  <si>
    <t>Rodolpho  Torquato</t>
  </si>
  <si>
    <t>Roger  Johansson</t>
  </si>
  <si>
    <t>Roger  Larsson</t>
  </si>
  <si>
    <t>Roger  Rudh</t>
  </si>
  <si>
    <t>Roger  Vester</t>
  </si>
  <si>
    <t>Rolf  Persson</t>
  </si>
  <si>
    <t>Staffan  Paulsson</t>
  </si>
  <si>
    <t>Stefan  Hultberg</t>
  </si>
  <si>
    <t>Stefan  Lundström</t>
  </si>
  <si>
    <t>Stefan   Björklund</t>
  </si>
  <si>
    <t>Sten  Rönnbom</t>
  </si>
  <si>
    <t>Stig  Andersson</t>
  </si>
  <si>
    <t>Sture  Ljungberg</t>
  </si>
  <si>
    <t>Sören   Svensson</t>
  </si>
  <si>
    <t>Thomas  Karlsson</t>
  </si>
  <si>
    <t>Thomas  Gustavsson</t>
  </si>
  <si>
    <t>Faragó</t>
  </si>
  <si>
    <t>Tibor  Faragó</t>
  </si>
  <si>
    <t>Tibor  Bodri</t>
  </si>
  <si>
    <t>Tom  Nylander</t>
  </si>
  <si>
    <t>Tomas  Andersson</t>
  </si>
  <si>
    <t>Tommy  Gustafsson</t>
  </si>
  <si>
    <t>Ulf  Nordenson</t>
  </si>
  <si>
    <t>Ulla  Dovblad</t>
  </si>
  <si>
    <t>Willy  Rosenblüth</t>
  </si>
  <si>
    <t>Willy  Ahlgren</t>
  </si>
  <si>
    <t>Yngve  Gustavsson</t>
  </si>
  <si>
    <t>Åke  Lundqvist</t>
  </si>
  <si>
    <t>Åke  Johansson</t>
  </si>
  <si>
    <t>H</t>
  </si>
  <si>
    <t>C</t>
  </si>
  <si>
    <t>Namn</t>
  </si>
  <si>
    <t>Handikapp (0)</t>
  </si>
  <si>
    <t>Handikapp (1)</t>
  </si>
  <si>
    <t>Handikapp 2)</t>
  </si>
  <si>
    <t>Handikapp (3)</t>
  </si>
  <si>
    <t>Handikapp (4)</t>
  </si>
  <si>
    <t>Handikapp (5)</t>
  </si>
  <si>
    <t>Handikapp (6)</t>
  </si>
  <si>
    <t>Handikapp (7)</t>
  </si>
  <si>
    <t>Σ</t>
  </si>
  <si>
    <t>H=11</t>
  </si>
  <si>
    <t xml:space="preserve"> ABS(H6-I6)=2</t>
  </si>
  <si>
    <t xml:space="preserve"> H&gt;10</t>
  </si>
  <si>
    <t>I&lt;10</t>
  </si>
  <si>
    <t>Feltétel 1 (F3)</t>
  </si>
  <si>
    <t>Feltétel 2 (F3)</t>
  </si>
  <si>
    <t xml:space="preserve"> </t>
  </si>
  <si>
    <t xml:space="preserve"> &lt;=</t>
  </si>
  <si>
    <t>IF((AND(H6=11,I&lt;10),IF(OR,IF((AND(H6&gt;10,ABS(H6-I6)=2),,),,),"OK","Hiba")</t>
  </si>
  <si>
    <t xml:space="preserve"> A HIBÀS KÉPLET ! (= nélkül)</t>
  </si>
  <si>
    <t>( Feltétel 1 + Feltétel 2)</t>
  </si>
  <si>
    <t>Szettek száma</t>
  </si>
  <si>
    <r>
      <rPr>
        <b/>
        <sz val="16"/>
        <color rgb="FFC00000"/>
        <rFont val="Calibri"/>
        <family val="2"/>
      </rPr>
      <t xml:space="preserve">Σ </t>
    </r>
    <r>
      <rPr>
        <b/>
        <sz val="16"/>
        <color rgb="FFC00000"/>
        <rFont val="Times New Roman"/>
        <family val="1"/>
      </rPr>
      <t>Set</t>
    </r>
    <r>
      <rPr>
        <b/>
        <sz val="16"/>
        <color rgb="FFC00000"/>
        <rFont val="Times New Roman"/>
        <family val="2"/>
      </rPr>
      <t>t</t>
    </r>
  </si>
  <si>
    <t>Sett 1</t>
  </si>
  <si>
    <t>Sett 2</t>
  </si>
  <si>
    <t>Sett 3</t>
  </si>
  <si>
    <t>Sett 4</t>
  </si>
  <si>
    <t>Sett 5</t>
  </si>
  <si>
    <r>
      <rPr>
        <b/>
        <sz val="16"/>
        <color rgb="FFC00000"/>
        <rFont val="Calibri"/>
        <family val="2"/>
      </rPr>
      <t>Σ</t>
    </r>
    <r>
      <rPr>
        <b/>
        <sz val="16"/>
        <color rgb="FFC00000"/>
        <rFont val="Times New Roman"/>
        <family val="1"/>
      </rPr>
      <t xml:space="preserve"> Set</t>
    </r>
    <r>
      <rPr>
        <b/>
        <sz val="16"/>
        <color rgb="FFC00000"/>
        <rFont val="Times New Roman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</si>
</sst>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 CE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u/>
      <sz val="12.1"/>
      <color indexed="12"/>
      <name val="Calibri"/>
      <family val="2"/>
    </font>
    <font>
      <sz val="8"/>
      <color theme="1"/>
      <name val="Arial"/>
      <family val="2"/>
    </font>
    <font>
      <b/>
      <sz val="14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sz val="8"/>
      <color theme="1"/>
      <name val="Times New Roman"/>
      <family val="1"/>
    </font>
    <font>
      <b/>
      <sz val="10"/>
      <name val="Times New Roman"/>
      <family val="1"/>
    </font>
    <font>
      <b/>
      <sz val="14"/>
      <color rgb="FFC00000"/>
      <name val="Calibri"/>
      <family val="2"/>
    </font>
    <font>
      <b/>
      <sz val="16"/>
      <color rgb="FFC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2"/>
      <name val="Times New Roman"/>
      <family val="1"/>
    </font>
    <font>
      <b/>
      <sz val="10"/>
      <color theme="0"/>
      <name val="Times New Roman"/>
      <family val="1"/>
    </font>
    <font>
      <b/>
      <sz val="9"/>
      <color indexed="10"/>
      <name val="Tahoma"/>
      <family val="2"/>
    </font>
    <font>
      <b/>
      <sz val="9"/>
      <color indexed="39"/>
      <name val="Tahoma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9"/>
      <color indexed="17"/>
      <name val="Tahoma"/>
      <family val="2"/>
    </font>
    <font>
      <b/>
      <sz val="9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C00000"/>
      <name val="Arial CE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6"/>
      <color rgb="FFC00000"/>
      <name val="Calibri"/>
      <family val="2"/>
    </font>
    <font>
      <b/>
      <sz val="16"/>
      <color rgb="FFC00000"/>
      <name val="Times New Roman"/>
      <family val="2"/>
    </font>
    <font>
      <b/>
      <sz val="12"/>
      <color indexed="81"/>
      <name val="Times New Roman"/>
      <family val="1"/>
    </font>
    <font>
      <b/>
      <sz val="9"/>
      <color indexed="39"/>
      <name val="Cambria"/>
      <family val="1"/>
    </font>
    <font>
      <sz val="9"/>
      <color indexed="39"/>
      <name val="Cambria"/>
      <family val="1"/>
    </font>
    <font>
      <b/>
      <sz val="12"/>
      <color indexed="16"/>
      <name val="Times New Roman"/>
      <family val="1"/>
    </font>
    <font>
      <b/>
      <sz val="12"/>
      <color indexed="10"/>
      <name val="Times New Roman"/>
      <family val="1"/>
    </font>
    <font>
      <b/>
      <sz val="16"/>
      <color rgb="FFC00000"/>
      <name val="Arial CE"/>
      <charset val="238"/>
    </font>
    <font>
      <sz val="10"/>
      <color rgb="FFC00000"/>
      <name val="Arial CE"/>
      <charset val="238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17">
    <xf numFmtId="0" fontId="0" fillId="0" borderId="0" xfId="0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/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1" fillId="0" borderId="0" xfId="0" applyFont="1"/>
    <xf numFmtId="0" fontId="8" fillId="7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7" borderId="4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6" fillId="5" borderId="1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10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textRotation="90"/>
    </xf>
    <xf numFmtId="0" fontId="19" fillId="0" borderId="0" xfId="0" applyFont="1" applyAlignment="1">
      <alignment horizontal="center" vertical="center" textRotation="90" wrapText="1"/>
    </xf>
    <xf numFmtId="0" fontId="19" fillId="0" borderId="0" xfId="0" applyFont="1" applyAlignment="1">
      <alignment horizontal="center" vertical="center" textRotation="90"/>
    </xf>
    <xf numFmtId="0" fontId="19" fillId="0" borderId="0" xfId="0" applyFont="1"/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10" borderId="25" xfId="0" applyFont="1" applyFill="1" applyBorder="1" applyAlignment="1">
      <alignment horizontal="center" vertical="center"/>
    </xf>
    <xf numFmtId="0" fontId="19" fillId="10" borderId="26" xfId="0" applyFont="1" applyFill="1" applyBorder="1" applyAlignment="1">
      <alignment horizontal="center" vertical="center"/>
    </xf>
    <xf numFmtId="0" fontId="19" fillId="10" borderId="21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12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3" xfId="0" applyFont="1" applyBorder="1"/>
    <xf numFmtId="0" fontId="19" fillId="0" borderId="1" xfId="0" applyFont="1" applyBorder="1" applyAlignment="1">
      <alignment horizontal="left" vertical="center"/>
    </xf>
    <xf numFmtId="0" fontId="29" fillId="0" borderId="0" xfId="0" applyFont="1"/>
    <xf numFmtId="0" fontId="3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19" fillId="11" borderId="26" xfId="0" applyFont="1" applyFill="1" applyBorder="1" applyAlignment="1">
      <alignment horizontal="center" vertical="center"/>
    </xf>
    <xf numFmtId="0" fontId="19" fillId="11" borderId="25" xfId="0" applyFont="1" applyFill="1" applyBorder="1" applyAlignment="1">
      <alignment horizontal="center" vertical="center"/>
    </xf>
    <xf numFmtId="0" fontId="19" fillId="11" borderId="24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23" fillId="9" borderId="1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</cellXfs>
  <cellStyles count="3">
    <cellStyle name="Hyperlink 2" xfId="1" xr:uid="{00000000-0005-0000-0000-000000000000}"/>
    <cellStyle name="Normá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5832C-F34F-4A22-A0FE-418DB7347CEF}">
  <sheetPr codeName="Sheet1"/>
  <dimension ref="A1:W104"/>
  <sheetViews>
    <sheetView zoomScale="75" zoomScaleNormal="75" workbookViewId="0">
      <selection activeCell="P1" sqref="P1:T1"/>
    </sheetView>
  </sheetViews>
  <sheetFormatPr defaultRowHeight="18.75" x14ac:dyDescent="0.2"/>
  <cols>
    <col min="1" max="1" width="5.7109375" style="1" customWidth="1"/>
    <col min="2" max="2" width="27.5703125" style="1" bestFit="1" customWidth="1"/>
    <col min="3" max="4" width="7.5703125" style="2" customWidth="1"/>
    <col min="5" max="5" width="7.5703125" style="1" customWidth="1"/>
    <col min="6" max="6" width="9.28515625" style="15" customWidth="1"/>
    <col min="7" max="7" width="4.7109375" customWidth="1"/>
    <col min="8" max="8" width="5.7109375" style="1" customWidth="1"/>
    <col min="9" max="9" width="27.5703125" style="1" bestFit="1" customWidth="1"/>
    <col min="10" max="11" width="7.5703125" style="2" customWidth="1"/>
    <col min="12" max="12" width="7.5703125" style="1" customWidth="1"/>
    <col min="13" max="13" width="9.28515625" style="15" customWidth="1"/>
    <col min="14" max="14" width="4.7109375" customWidth="1"/>
    <col min="15" max="15" width="5.7109375" style="1" customWidth="1"/>
    <col min="16" max="16" width="27.5703125" style="1" bestFit="1" customWidth="1"/>
    <col min="17" max="18" width="7.5703125" style="2" customWidth="1"/>
    <col min="19" max="19" width="7.5703125" style="1" customWidth="1"/>
    <col min="20" max="20" width="9.28515625" style="15" customWidth="1"/>
    <col min="21" max="21" width="4.7109375" customWidth="1"/>
    <col min="22" max="22" width="16.7109375" style="3" customWidth="1"/>
    <col min="23" max="23" width="4.7109375" style="3" customWidth="1"/>
  </cols>
  <sheetData>
    <row r="1" spans="1:23" ht="20.25" thickTop="1" thickBot="1" x14ac:dyDescent="0.25">
      <c r="A1" s="5" t="s">
        <v>155</v>
      </c>
      <c r="B1" s="4" t="s">
        <v>273</v>
      </c>
      <c r="C1" s="12" t="s">
        <v>271</v>
      </c>
      <c r="D1" s="25" t="s">
        <v>272</v>
      </c>
      <c r="E1" s="12" t="s">
        <v>5</v>
      </c>
      <c r="F1" s="40" t="s">
        <v>156</v>
      </c>
      <c r="H1" s="5" t="s">
        <v>155</v>
      </c>
      <c r="I1" s="4" t="s">
        <v>273</v>
      </c>
      <c r="J1" s="12" t="s">
        <v>271</v>
      </c>
      <c r="K1" s="25" t="s">
        <v>272</v>
      </c>
      <c r="L1" s="12" t="s">
        <v>5</v>
      </c>
      <c r="M1" s="40" t="s">
        <v>156</v>
      </c>
      <c r="O1" s="5" t="s">
        <v>155</v>
      </c>
      <c r="P1" s="4" t="s">
        <v>273</v>
      </c>
      <c r="Q1" s="12" t="s">
        <v>271</v>
      </c>
      <c r="R1" s="25" t="s">
        <v>272</v>
      </c>
      <c r="S1" s="12" t="s">
        <v>5</v>
      </c>
      <c r="T1" s="40" t="s">
        <v>156</v>
      </c>
      <c r="V1" s="39"/>
      <c r="W1" s="39"/>
    </row>
    <row r="2" spans="1:23" ht="20.25" thickTop="1" thickBot="1" x14ac:dyDescent="0.25">
      <c r="A2" s="14">
        <v>1</v>
      </c>
      <c r="B2" s="18" t="s">
        <v>158</v>
      </c>
      <c r="C2" s="7"/>
      <c r="D2" s="26" t="s">
        <v>157</v>
      </c>
      <c r="E2" s="8">
        <v>40</v>
      </c>
      <c r="F2" s="41">
        <f t="shared" ref="F2:F33" ca="1" si="0">IF($E2=0," ",YEAR(TODAY())-(1900+$E2))</f>
        <v>83</v>
      </c>
      <c r="H2" s="14">
        <v>1</v>
      </c>
      <c r="I2" s="47" t="s">
        <v>166</v>
      </c>
      <c r="J2" s="7">
        <v>0</v>
      </c>
      <c r="K2" s="26" t="s">
        <v>165</v>
      </c>
      <c r="L2" s="6">
        <v>52</v>
      </c>
      <c r="M2" s="41">
        <f t="shared" ref="M2:M33" ca="1" si="1">IF($E2=0," ",YEAR(TODAY())-(1900+$E2))</f>
        <v>83</v>
      </c>
      <c r="O2" s="14">
        <v>1</v>
      </c>
      <c r="P2" s="47" t="s">
        <v>166</v>
      </c>
      <c r="Q2" s="7">
        <v>0</v>
      </c>
      <c r="R2" s="26" t="s">
        <v>165</v>
      </c>
      <c r="S2" s="6">
        <v>52</v>
      </c>
      <c r="T2" s="41">
        <f t="shared" ref="T2:T33" ca="1" si="2">IF($E2=0," ",YEAR(TODAY())-(1900+$E2))</f>
        <v>83</v>
      </c>
      <c r="V2" s="54" t="s">
        <v>188</v>
      </c>
      <c r="W2" s="55">
        <f>COUNTIFS($D$2:$D$110,"A1")</f>
        <v>13</v>
      </c>
    </row>
    <row r="3" spans="1:23" ht="20.25" thickTop="1" thickBot="1" x14ac:dyDescent="0.25">
      <c r="A3" s="16">
        <f t="shared" ref="A3:A34" si="3">$A2+1</f>
        <v>2</v>
      </c>
      <c r="B3" s="20" t="s">
        <v>159</v>
      </c>
      <c r="C3" s="10"/>
      <c r="D3" s="19"/>
      <c r="E3" s="11">
        <v>38</v>
      </c>
      <c r="F3" s="10">
        <f t="shared" ca="1" si="0"/>
        <v>85</v>
      </c>
      <c r="H3" s="16">
        <f t="shared" ref="H3:H34" si="4">$A2+1</f>
        <v>2</v>
      </c>
      <c r="I3" s="20" t="s">
        <v>173</v>
      </c>
      <c r="J3" s="10">
        <v>0</v>
      </c>
      <c r="K3" s="19"/>
      <c r="L3" s="9">
        <v>55</v>
      </c>
      <c r="M3" s="10">
        <f t="shared" ca="1" si="1"/>
        <v>85</v>
      </c>
      <c r="O3" s="16">
        <f t="shared" ref="O3:O34" si="5">$A2+1</f>
        <v>2</v>
      </c>
      <c r="P3" s="20" t="s">
        <v>184</v>
      </c>
      <c r="Q3" s="10">
        <v>0</v>
      </c>
      <c r="R3" s="28" t="s">
        <v>165</v>
      </c>
      <c r="S3" s="9">
        <v>57</v>
      </c>
      <c r="T3" s="10">
        <f t="shared" ca="1" si="2"/>
        <v>85</v>
      </c>
      <c r="V3" s="52" t="s">
        <v>190</v>
      </c>
      <c r="W3" s="53">
        <f>COUNTIFS($D$2:$D$110,"A2")</f>
        <v>13</v>
      </c>
    </row>
    <row r="4" spans="1:23" ht="20.25" thickTop="1" thickBot="1" x14ac:dyDescent="0.25">
      <c r="A4" s="16">
        <f t="shared" si="3"/>
        <v>3</v>
      </c>
      <c r="B4" s="20" t="s">
        <v>160</v>
      </c>
      <c r="C4" s="10">
        <v>1</v>
      </c>
      <c r="D4" s="19"/>
      <c r="E4" s="9">
        <v>51</v>
      </c>
      <c r="F4" s="10">
        <f t="shared" ca="1" si="0"/>
        <v>72</v>
      </c>
      <c r="H4" s="16">
        <f t="shared" si="4"/>
        <v>3</v>
      </c>
      <c r="I4" s="20" t="s">
        <v>184</v>
      </c>
      <c r="J4" s="10">
        <v>0</v>
      </c>
      <c r="K4" s="28" t="s">
        <v>165</v>
      </c>
      <c r="L4" s="9">
        <v>57</v>
      </c>
      <c r="M4" s="10">
        <f t="shared" ca="1" si="1"/>
        <v>72</v>
      </c>
      <c r="O4" s="16">
        <f t="shared" si="5"/>
        <v>3</v>
      </c>
      <c r="P4" s="20" t="s">
        <v>197</v>
      </c>
      <c r="Q4" s="10"/>
      <c r="R4" s="28" t="s">
        <v>165</v>
      </c>
      <c r="S4" s="9">
        <v>46</v>
      </c>
      <c r="T4" s="10">
        <f t="shared" ca="1" si="2"/>
        <v>72</v>
      </c>
    </row>
    <row r="5" spans="1:23" ht="20.25" thickTop="1" thickBot="1" x14ac:dyDescent="0.25">
      <c r="A5" s="16">
        <f t="shared" si="3"/>
        <v>4</v>
      </c>
      <c r="B5" s="20" t="s">
        <v>161</v>
      </c>
      <c r="C5" s="10"/>
      <c r="D5" s="19"/>
      <c r="E5" s="9">
        <v>54</v>
      </c>
      <c r="F5" s="10">
        <f t="shared" ca="1" si="0"/>
        <v>69</v>
      </c>
      <c r="H5" s="16">
        <f t="shared" si="4"/>
        <v>4</v>
      </c>
      <c r="I5" s="20" t="s">
        <v>253</v>
      </c>
      <c r="J5" s="10">
        <v>0</v>
      </c>
      <c r="K5" s="28" t="s">
        <v>165</v>
      </c>
      <c r="L5" s="9">
        <v>42</v>
      </c>
      <c r="M5" s="10">
        <f t="shared" ca="1" si="1"/>
        <v>69</v>
      </c>
      <c r="O5" s="16">
        <f t="shared" si="5"/>
        <v>4</v>
      </c>
      <c r="P5" s="20" t="s">
        <v>220</v>
      </c>
      <c r="Q5" s="10">
        <v>3</v>
      </c>
      <c r="R5" s="28" t="s">
        <v>165</v>
      </c>
      <c r="S5" s="9">
        <v>45</v>
      </c>
      <c r="T5" s="10">
        <f t="shared" ca="1" si="2"/>
        <v>69</v>
      </c>
      <c r="V5" s="58" t="s">
        <v>192</v>
      </c>
      <c r="W5" s="59">
        <f>COUNTIFS($D$2:$D$110,"B1")</f>
        <v>12</v>
      </c>
    </row>
    <row r="6" spans="1:23" ht="20.25" thickTop="1" thickBot="1" x14ac:dyDescent="0.25">
      <c r="A6" s="16">
        <f t="shared" si="3"/>
        <v>5</v>
      </c>
      <c r="B6" s="20" t="s">
        <v>163</v>
      </c>
      <c r="C6" s="10">
        <v>7</v>
      </c>
      <c r="D6" s="27" t="s">
        <v>162</v>
      </c>
      <c r="E6" s="9">
        <v>55</v>
      </c>
      <c r="F6" s="10">
        <f t="shared" ca="1" si="0"/>
        <v>68</v>
      </c>
      <c r="H6" s="16">
        <f t="shared" si="4"/>
        <v>5</v>
      </c>
      <c r="I6" s="20" t="s">
        <v>256</v>
      </c>
      <c r="J6" s="10">
        <v>0</v>
      </c>
      <c r="K6" s="28" t="s">
        <v>165</v>
      </c>
      <c r="L6" s="9">
        <v>51</v>
      </c>
      <c r="M6" s="10">
        <f t="shared" ca="1" si="1"/>
        <v>68</v>
      </c>
      <c r="O6" s="16">
        <f t="shared" si="5"/>
        <v>5</v>
      </c>
      <c r="P6" s="20" t="s">
        <v>223</v>
      </c>
      <c r="Q6" s="10">
        <v>2</v>
      </c>
      <c r="R6" s="28" t="s">
        <v>165</v>
      </c>
      <c r="S6" s="9">
        <v>50</v>
      </c>
      <c r="T6" s="10">
        <f t="shared" ca="1" si="2"/>
        <v>68</v>
      </c>
      <c r="V6" s="56" t="s">
        <v>194</v>
      </c>
      <c r="W6" s="57">
        <f>COUNTIFS($D$2:$D$110,"B2")</f>
        <v>12</v>
      </c>
    </row>
    <row r="7" spans="1:23" ht="20.25" thickTop="1" thickBot="1" x14ac:dyDescent="0.25">
      <c r="A7" s="16">
        <f t="shared" si="3"/>
        <v>6</v>
      </c>
      <c r="B7" s="20" t="s">
        <v>164</v>
      </c>
      <c r="C7" s="10"/>
      <c r="D7" s="19"/>
      <c r="E7" s="9">
        <v>58</v>
      </c>
      <c r="F7" s="10">
        <f t="shared" ca="1" si="0"/>
        <v>65</v>
      </c>
      <c r="H7" s="16">
        <f t="shared" si="4"/>
        <v>6</v>
      </c>
      <c r="I7" s="20" t="s">
        <v>160</v>
      </c>
      <c r="J7" s="10">
        <v>1</v>
      </c>
      <c r="K7" s="19"/>
      <c r="L7" s="9">
        <v>51</v>
      </c>
      <c r="M7" s="10">
        <f t="shared" ca="1" si="1"/>
        <v>65</v>
      </c>
      <c r="O7" s="16">
        <f t="shared" si="5"/>
        <v>6</v>
      </c>
      <c r="P7" s="20" t="s">
        <v>239</v>
      </c>
      <c r="Q7" s="10">
        <v>2</v>
      </c>
      <c r="R7" s="28" t="s">
        <v>165</v>
      </c>
      <c r="S7" s="9">
        <v>48</v>
      </c>
      <c r="T7" s="10">
        <f t="shared" ca="1" si="2"/>
        <v>65</v>
      </c>
    </row>
    <row r="8" spans="1:23" ht="20.25" thickTop="1" thickBot="1" x14ac:dyDescent="0.25">
      <c r="A8" s="16">
        <f t="shared" si="3"/>
        <v>7</v>
      </c>
      <c r="B8" s="20" t="s">
        <v>166</v>
      </c>
      <c r="C8" s="10">
        <v>0</v>
      </c>
      <c r="D8" s="28" t="s">
        <v>165</v>
      </c>
      <c r="E8" s="9">
        <v>52</v>
      </c>
      <c r="F8" s="10">
        <f t="shared" ca="1" si="0"/>
        <v>71</v>
      </c>
      <c r="H8" s="16">
        <f t="shared" si="4"/>
        <v>7</v>
      </c>
      <c r="I8" s="20" t="s">
        <v>237</v>
      </c>
      <c r="J8" s="10">
        <v>1</v>
      </c>
      <c r="K8" s="19"/>
      <c r="L8" s="9">
        <v>47</v>
      </c>
      <c r="M8" s="10">
        <f t="shared" ca="1" si="1"/>
        <v>71</v>
      </c>
      <c r="O8" s="16">
        <f t="shared" si="5"/>
        <v>7</v>
      </c>
      <c r="P8" s="20" t="s">
        <v>249</v>
      </c>
      <c r="Q8" s="10">
        <v>1</v>
      </c>
      <c r="R8" s="28" t="s">
        <v>165</v>
      </c>
      <c r="S8" s="9">
        <v>52</v>
      </c>
      <c r="T8" s="10">
        <f t="shared" ca="1" si="2"/>
        <v>71</v>
      </c>
      <c r="V8" s="62" t="s">
        <v>196</v>
      </c>
      <c r="W8" s="63">
        <f>COUNTIFS($D$2:$D$110,"C1")</f>
        <v>0</v>
      </c>
    </row>
    <row r="9" spans="1:23" ht="20.25" thickTop="1" thickBot="1" x14ac:dyDescent="0.25">
      <c r="A9" s="16">
        <f t="shared" si="3"/>
        <v>8</v>
      </c>
      <c r="B9" s="20" t="s">
        <v>168</v>
      </c>
      <c r="C9" s="10">
        <v>5</v>
      </c>
      <c r="D9" s="27" t="s">
        <v>167</v>
      </c>
      <c r="E9" s="9">
        <v>51</v>
      </c>
      <c r="F9" s="10">
        <f t="shared" ca="1" si="0"/>
        <v>72</v>
      </c>
      <c r="H9" s="16">
        <f t="shared" si="4"/>
        <v>8</v>
      </c>
      <c r="I9" s="20" t="s">
        <v>249</v>
      </c>
      <c r="J9" s="10">
        <v>1</v>
      </c>
      <c r="K9" s="28" t="s">
        <v>165</v>
      </c>
      <c r="L9" s="9">
        <v>52</v>
      </c>
      <c r="M9" s="10">
        <f t="shared" ca="1" si="1"/>
        <v>72</v>
      </c>
      <c r="O9" s="16">
        <f t="shared" si="5"/>
        <v>8</v>
      </c>
      <c r="P9" s="20" t="s">
        <v>253</v>
      </c>
      <c r="Q9" s="10">
        <v>0</v>
      </c>
      <c r="R9" s="28" t="s">
        <v>165</v>
      </c>
      <c r="S9" s="9">
        <v>42</v>
      </c>
      <c r="T9" s="10">
        <f t="shared" ca="1" si="2"/>
        <v>72</v>
      </c>
      <c r="V9" s="60" t="s">
        <v>198</v>
      </c>
      <c r="W9" s="61">
        <f>COUNTIFS($D$2:$D$110,"C2")</f>
        <v>0</v>
      </c>
    </row>
    <row r="10" spans="1:23" ht="20.25" thickTop="1" thickBot="1" x14ac:dyDescent="0.25">
      <c r="A10" s="16">
        <f t="shared" si="3"/>
        <v>9</v>
      </c>
      <c r="B10" s="20" t="s">
        <v>169</v>
      </c>
      <c r="C10" s="10"/>
      <c r="D10" s="19"/>
      <c r="E10" s="9">
        <v>45</v>
      </c>
      <c r="F10" s="10">
        <f t="shared" ca="1" si="0"/>
        <v>78</v>
      </c>
      <c r="H10" s="16">
        <f t="shared" si="4"/>
        <v>9</v>
      </c>
      <c r="I10" s="20" t="s">
        <v>205</v>
      </c>
      <c r="J10" s="10">
        <v>2</v>
      </c>
      <c r="K10" s="28" t="s">
        <v>157</v>
      </c>
      <c r="L10" s="9">
        <v>42</v>
      </c>
      <c r="M10" s="10">
        <f t="shared" ca="1" si="1"/>
        <v>78</v>
      </c>
      <c r="O10" s="16">
        <f t="shared" si="5"/>
        <v>9</v>
      </c>
      <c r="P10" s="20" t="s">
        <v>256</v>
      </c>
      <c r="Q10" s="10">
        <v>0</v>
      </c>
      <c r="R10" s="28" t="s">
        <v>165</v>
      </c>
      <c r="S10" s="9">
        <v>51</v>
      </c>
      <c r="T10" s="10">
        <f t="shared" ca="1" si="2"/>
        <v>78</v>
      </c>
    </row>
    <row r="11" spans="1:23" ht="20.25" thickTop="1" thickBot="1" x14ac:dyDescent="0.25">
      <c r="A11" s="16">
        <f t="shared" si="3"/>
        <v>10</v>
      </c>
      <c r="B11" s="20" t="s">
        <v>170</v>
      </c>
      <c r="C11" s="10"/>
      <c r="D11" s="19"/>
      <c r="E11" s="9">
        <v>43</v>
      </c>
      <c r="F11" s="10">
        <f t="shared" ca="1" si="0"/>
        <v>80</v>
      </c>
      <c r="H11" s="16">
        <f t="shared" si="4"/>
        <v>10</v>
      </c>
      <c r="I11" s="20" t="s">
        <v>213</v>
      </c>
      <c r="J11" s="10">
        <v>2</v>
      </c>
      <c r="K11" s="19"/>
      <c r="L11" s="9">
        <v>59</v>
      </c>
      <c r="M11" s="10">
        <f t="shared" ca="1" si="1"/>
        <v>80</v>
      </c>
      <c r="O11" s="16">
        <f t="shared" si="5"/>
        <v>10</v>
      </c>
      <c r="P11" s="20" t="s">
        <v>259</v>
      </c>
      <c r="Q11" s="10">
        <v>3</v>
      </c>
      <c r="R11" s="28" t="s">
        <v>165</v>
      </c>
      <c r="S11" s="9">
        <v>50</v>
      </c>
      <c r="T11" s="10">
        <f t="shared" ca="1" si="2"/>
        <v>80</v>
      </c>
      <c r="V11" s="66" t="s">
        <v>200</v>
      </c>
      <c r="W11" s="67">
        <f>COUNTIFS($D$2:$D$110,"D1")</f>
        <v>0</v>
      </c>
    </row>
    <row r="12" spans="1:23" ht="20.25" thickTop="1" thickBot="1" x14ac:dyDescent="0.25">
      <c r="A12" s="16">
        <f t="shared" si="3"/>
        <v>11</v>
      </c>
      <c r="B12" s="20" t="s">
        <v>171</v>
      </c>
      <c r="C12" s="10"/>
      <c r="D12" s="19"/>
      <c r="E12" s="9">
        <v>40</v>
      </c>
      <c r="F12" s="10">
        <f t="shared" ca="1" si="0"/>
        <v>83</v>
      </c>
      <c r="H12" s="16">
        <f t="shared" si="4"/>
        <v>11</v>
      </c>
      <c r="I12" s="20" t="s">
        <v>223</v>
      </c>
      <c r="J12" s="10">
        <v>2</v>
      </c>
      <c r="K12" s="28" t="s">
        <v>165</v>
      </c>
      <c r="L12" s="9">
        <v>50</v>
      </c>
      <c r="M12" s="10">
        <f t="shared" ca="1" si="1"/>
        <v>83</v>
      </c>
      <c r="O12" s="16">
        <f t="shared" si="5"/>
        <v>11</v>
      </c>
      <c r="P12" s="20" t="s">
        <v>264</v>
      </c>
      <c r="Q12" s="10">
        <v>2</v>
      </c>
      <c r="R12" s="28" t="s">
        <v>165</v>
      </c>
      <c r="S12" s="9">
        <v>36</v>
      </c>
      <c r="T12" s="10">
        <f t="shared" ca="1" si="2"/>
        <v>83</v>
      </c>
      <c r="V12" s="64" t="s">
        <v>202</v>
      </c>
      <c r="W12" s="65">
        <f>COUNTIFS($D$2:$D$110,"D2")</f>
        <v>0</v>
      </c>
    </row>
    <row r="13" spans="1:23" ht="20.25" thickTop="1" thickBot="1" x14ac:dyDescent="0.25">
      <c r="A13" s="16">
        <f t="shared" si="3"/>
        <v>12</v>
      </c>
      <c r="B13" s="20" t="s">
        <v>172</v>
      </c>
      <c r="C13" s="10">
        <v>5</v>
      </c>
      <c r="D13" s="27" t="s">
        <v>167</v>
      </c>
      <c r="E13" s="9">
        <v>33</v>
      </c>
      <c r="F13" s="10">
        <f t="shared" ca="1" si="0"/>
        <v>90</v>
      </c>
      <c r="H13" s="16">
        <f t="shared" si="4"/>
        <v>12</v>
      </c>
      <c r="I13" s="20" t="s">
        <v>229</v>
      </c>
      <c r="J13" s="10">
        <v>2</v>
      </c>
      <c r="K13" s="28" t="s">
        <v>157</v>
      </c>
      <c r="L13" s="9">
        <v>48</v>
      </c>
      <c r="M13" s="10">
        <f t="shared" ca="1" si="1"/>
        <v>90</v>
      </c>
      <c r="O13" s="16">
        <f t="shared" si="5"/>
        <v>12</v>
      </c>
      <c r="P13" s="20" t="s">
        <v>265</v>
      </c>
      <c r="Q13" s="10"/>
      <c r="R13" s="28" t="s">
        <v>165</v>
      </c>
      <c r="S13" s="9">
        <v>45</v>
      </c>
      <c r="T13" s="10">
        <f t="shared" ca="1" si="2"/>
        <v>90</v>
      </c>
      <c r="V13" s="68"/>
      <c r="W13" s="68"/>
    </row>
    <row r="14" spans="1:23" ht="20.25" thickTop="1" thickBot="1" x14ac:dyDescent="0.25">
      <c r="A14" s="16">
        <f t="shared" si="3"/>
        <v>13</v>
      </c>
      <c r="B14" s="20" t="s">
        <v>171</v>
      </c>
      <c r="C14" s="10"/>
      <c r="D14" s="19"/>
      <c r="E14" s="9">
        <v>38</v>
      </c>
      <c r="F14" s="10">
        <f t="shared" ca="1" si="0"/>
        <v>85</v>
      </c>
      <c r="H14" s="16">
        <f t="shared" si="4"/>
        <v>13</v>
      </c>
      <c r="I14" s="20" t="s">
        <v>234</v>
      </c>
      <c r="J14" s="10">
        <v>2</v>
      </c>
      <c r="K14" s="28" t="s">
        <v>157</v>
      </c>
      <c r="L14" s="9">
        <v>40</v>
      </c>
      <c r="M14" s="10">
        <f t="shared" ca="1" si="1"/>
        <v>85</v>
      </c>
      <c r="O14" s="16">
        <f t="shared" si="5"/>
        <v>13</v>
      </c>
      <c r="P14" s="20" t="s">
        <v>270</v>
      </c>
      <c r="Q14" s="10"/>
      <c r="R14" s="28" t="s">
        <v>165</v>
      </c>
      <c r="S14" s="9">
        <v>40</v>
      </c>
      <c r="T14" s="10">
        <f t="shared" ca="1" si="2"/>
        <v>85</v>
      </c>
      <c r="V14" s="70" t="s">
        <v>282</v>
      </c>
      <c r="W14" s="69">
        <f>SUM(W2:W12)</f>
        <v>50</v>
      </c>
    </row>
    <row r="15" spans="1:23" ht="19.5" thickTop="1" x14ac:dyDescent="0.2">
      <c r="A15" s="16">
        <f t="shared" si="3"/>
        <v>14</v>
      </c>
      <c r="B15" s="20" t="s">
        <v>173</v>
      </c>
      <c r="C15" s="10">
        <v>0</v>
      </c>
      <c r="D15" s="19"/>
      <c r="E15" s="9">
        <v>55</v>
      </c>
      <c r="F15" s="10">
        <f t="shared" ca="1" si="0"/>
        <v>68</v>
      </c>
      <c r="H15" s="16">
        <f t="shared" si="4"/>
        <v>14</v>
      </c>
      <c r="I15" s="20" t="s">
        <v>238</v>
      </c>
      <c r="J15" s="10">
        <v>2</v>
      </c>
      <c r="K15" s="28" t="s">
        <v>157</v>
      </c>
      <c r="L15" s="9">
        <v>55</v>
      </c>
      <c r="M15" s="10">
        <f t="shared" ca="1" si="1"/>
        <v>68</v>
      </c>
      <c r="O15" s="16">
        <f t="shared" si="5"/>
        <v>14</v>
      </c>
      <c r="P15" s="21" t="s">
        <v>158</v>
      </c>
      <c r="Q15" s="10"/>
      <c r="R15" s="28" t="s">
        <v>157</v>
      </c>
      <c r="S15" s="11">
        <v>40</v>
      </c>
      <c r="T15" s="10">
        <f t="shared" ca="1" si="2"/>
        <v>68</v>
      </c>
    </row>
    <row r="16" spans="1:23" x14ac:dyDescent="0.2">
      <c r="A16" s="16">
        <f t="shared" si="3"/>
        <v>15</v>
      </c>
      <c r="B16" s="20" t="s">
        <v>174</v>
      </c>
      <c r="C16" s="10"/>
      <c r="D16" s="19"/>
      <c r="E16" s="9">
        <v>34</v>
      </c>
      <c r="F16" s="10">
        <f t="shared" ca="1" si="0"/>
        <v>89</v>
      </c>
      <c r="H16" s="16">
        <f t="shared" si="4"/>
        <v>15</v>
      </c>
      <c r="I16" s="20" t="s">
        <v>239</v>
      </c>
      <c r="J16" s="10">
        <v>2</v>
      </c>
      <c r="K16" s="28" t="s">
        <v>165</v>
      </c>
      <c r="L16" s="9">
        <v>48</v>
      </c>
      <c r="M16" s="10">
        <f t="shared" ca="1" si="1"/>
        <v>89</v>
      </c>
      <c r="O16" s="16">
        <f t="shared" si="5"/>
        <v>15</v>
      </c>
      <c r="P16" s="20" t="s">
        <v>183</v>
      </c>
      <c r="Q16" s="10">
        <v>3</v>
      </c>
      <c r="R16" s="28" t="s">
        <v>157</v>
      </c>
      <c r="S16" s="9">
        <v>41</v>
      </c>
      <c r="T16" s="10">
        <f t="shared" ca="1" si="2"/>
        <v>89</v>
      </c>
    </row>
    <row r="17" spans="1:23" x14ac:dyDescent="0.2">
      <c r="A17" s="16">
        <f t="shared" si="3"/>
        <v>16</v>
      </c>
      <c r="B17" s="20" t="s">
        <v>175</v>
      </c>
      <c r="C17" s="10"/>
      <c r="D17" s="19"/>
      <c r="E17" s="9">
        <v>43</v>
      </c>
      <c r="F17" s="10">
        <f t="shared" ca="1" si="0"/>
        <v>80</v>
      </c>
      <c r="H17" s="16">
        <f t="shared" si="4"/>
        <v>16</v>
      </c>
      <c r="I17" s="20" t="s">
        <v>252</v>
      </c>
      <c r="J17" s="10">
        <v>2</v>
      </c>
      <c r="K17" s="28" t="s">
        <v>157</v>
      </c>
      <c r="L17" s="9">
        <v>44</v>
      </c>
      <c r="M17" s="10">
        <f t="shared" ca="1" si="1"/>
        <v>80</v>
      </c>
      <c r="O17" s="16">
        <f t="shared" si="5"/>
        <v>16</v>
      </c>
      <c r="P17" s="20" t="s">
        <v>205</v>
      </c>
      <c r="Q17" s="10">
        <v>2</v>
      </c>
      <c r="R17" s="28" t="s">
        <v>157</v>
      </c>
      <c r="S17" s="9">
        <v>42</v>
      </c>
      <c r="T17" s="10">
        <f t="shared" ca="1" si="2"/>
        <v>80</v>
      </c>
    </row>
    <row r="18" spans="1:23" ht="19.5" thickBot="1" x14ac:dyDescent="0.25">
      <c r="A18" s="16">
        <f t="shared" si="3"/>
        <v>17</v>
      </c>
      <c r="B18" s="20" t="s">
        <v>176</v>
      </c>
      <c r="C18" s="10">
        <v>5</v>
      </c>
      <c r="D18" s="27" t="s">
        <v>167</v>
      </c>
      <c r="E18" s="9">
        <v>57</v>
      </c>
      <c r="F18" s="10">
        <f t="shared" ca="1" si="0"/>
        <v>66</v>
      </c>
      <c r="H18" s="16">
        <f t="shared" si="4"/>
        <v>17</v>
      </c>
      <c r="I18" s="20" t="s">
        <v>260</v>
      </c>
      <c r="J18" s="10">
        <v>2</v>
      </c>
      <c r="K18" s="28" t="s">
        <v>157</v>
      </c>
      <c r="L18" s="9">
        <v>42</v>
      </c>
      <c r="M18" s="10">
        <f t="shared" ca="1" si="1"/>
        <v>66</v>
      </c>
      <c r="O18" s="16">
        <f t="shared" si="5"/>
        <v>17</v>
      </c>
      <c r="P18" s="20" t="s">
        <v>224</v>
      </c>
      <c r="Q18" s="10">
        <v>3</v>
      </c>
      <c r="R18" s="28" t="s">
        <v>157</v>
      </c>
      <c r="S18" s="9">
        <v>56</v>
      </c>
      <c r="T18" s="10">
        <f t="shared" ca="1" si="2"/>
        <v>66</v>
      </c>
    </row>
    <row r="19" spans="1:23" ht="20.25" thickTop="1" thickBot="1" x14ac:dyDescent="0.25">
      <c r="A19" s="16">
        <f t="shared" si="3"/>
        <v>18</v>
      </c>
      <c r="B19" s="20" t="s">
        <v>177</v>
      </c>
      <c r="C19" s="10">
        <v>5</v>
      </c>
      <c r="D19" s="27" t="s">
        <v>167</v>
      </c>
      <c r="E19" s="9">
        <v>54</v>
      </c>
      <c r="F19" s="10">
        <f t="shared" ca="1" si="0"/>
        <v>69</v>
      </c>
      <c r="H19" s="16">
        <f t="shared" si="4"/>
        <v>18</v>
      </c>
      <c r="I19" s="20" t="s">
        <v>264</v>
      </c>
      <c r="J19" s="10">
        <v>2</v>
      </c>
      <c r="K19" s="28" t="s">
        <v>165</v>
      </c>
      <c r="L19" s="9">
        <v>36</v>
      </c>
      <c r="M19" s="10">
        <f t="shared" ca="1" si="1"/>
        <v>69</v>
      </c>
      <c r="O19" s="16">
        <f t="shared" si="5"/>
        <v>18</v>
      </c>
      <c r="P19" s="20" t="s">
        <v>227</v>
      </c>
      <c r="Q19" s="10"/>
      <c r="R19" s="28" t="s">
        <v>157</v>
      </c>
      <c r="S19" s="9">
        <v>53</v>
      </c>
      <c r="T19" s="10">
        <f t="shared" ca="1" si="2"/>
        <v>69</v>
      </c>
      <c r="V19" s="71" t="s">
        <v>274</v>
      </c>
      <c r="W19" s="72">
        <f>COUNTIFS($C$2:$C$110,0)</f>
        <v>5</v>
      </c>
    </row>
    <row r="20" spans="1:23" ht="20.25" thickTop="1" thickBot="1" x14ac:dyDescent="0.25">
      <c r="A20" s="16">
        <f t="shared" si="3"/>
        <v>19</v>
      </c>
      <c r="B20" s="20" t="s">
        <v>178</v>
      </c>
      <c r="C20" s="10"/>
      <c r="D20" s="19"/>
      <c r="E20" s="9">
        <v>54</v>
      </c>
      <c r="F20" s="10">
        <f t="shared" ca="1" si="0"/>
        <v>69</v>
      </c>
      <c r="H20" s="16">
        <f t="shared" si="4"/>
        <v>19</v>
      </c>
      <c r="I20" s="20" t="s">
        <v>268</v>
      </c>
      <c r="J20" s="10">
        <v>2</v>
      </c>
      <c r="K20" s="28" t="s">
        <v>157</v>
      </c>
      <c r="L20" s="9">
        <v>39</v>
      </c>
      <c r="M20" s="10">
        <f t="shared" ca="1" si="1"/>
        <v>69</v>
      </c>
      <c r="O20" s="16">
        <f t="shared" si="5"/>
        <v>19</v>
      </c>
      <c r="P20" s="20" t="s">
        <v>229</v>
      </c>
      <c r="Q20" s="10">
        <v>2</v>
      </c>
      <c r="R20" s="28" t="s">
        <v>157</v>
      </c>
      <c r="S20" s="9">
        <v>48</v>
      </c>
      <c r="T20" s="10">
        <f t="shared" ca="1" si="2"/>
        <v>69</v>
      </c>
    </row>
    <row r="21" spans="1:23" ht="20.25" thickTop="1" thickBot="1" x14ac:dyDescent="0.25">
      <c r="A21" s="16">
        <f t="shared" si="3"/>
        <v>20</v>
      </c>
      <c r="B21" s="20" t="s">
        <v>179</v>
      </c>
      <c r="C21" s="10"/>
      <c r="D21" s="19"/>
      <c r="E21" s="9">
        <v>44</v>
      </c>
      <c r="F21" s="10">
        <f t="shared" ca="1" si="0"/>
        <v>79</v>
      </c>
      <c r="H21" s="16">
        <f t="shared" si="4"/>
        <v>20</v>
      </c>
      <c r="I21" s="20" t="s">
        <v>183</v>
      </c>
      <c r="J21" s="10">
        <v>3</v>
      </c>
      <c r="K21" s="28" t="s">
        <v>157</v>
      </c>
      <c r="L21" s="9">
        <v>41</v>
      </c>
      <c r="M21" s="10">
        <f t="shared" ca="1" si="1"/>
        <v>79</v>
      </c>
      <c r="O21" s="16">
        <f t="shared" si="5"/>
        <v>20</v>
      </c>
      <c r="P21" s="20" t="s">
        <v>230</v>
      </c>
      <c r="Q21" s="10">
        <v>3</v>
      </c>
      <c r="R21" s="28" t="s">
        <v>157</v>
      </c>
      <c r="S21" s="9">
        <v>45</v>
      </c>
      <c r="T21" s="10">
        <f t="shared" ca="1" si="2"/>
        <v>79</v>
      </c>
      <c r="V21" s="71" t="s">
        <v>275</v>
      </c>
      <c r="W21" s="72">
        <f>COUNTIFS($C$2:$C$110,1)</f>
        <v>3</v>
      </c>
    </row>
    <row r="22" spans="1:23" ht="20.25" thickTop="1" thickBot="1" x14ac:dyDescent="0.25">
      <c r="A22" s="16">
        <f t="shared" si="3"/>
        <v>21</v>
      </c>
      <c r="B22" s="20" t="s">
        <v>180</v>
      </c>
      <c r="C22" s="10"/>
      <c r="D22" s="27" t="s">
        <v>167</v>
      </c>
      <c r="E22" s="9">
        <v>54</v>
      </c>
      <c r="F22" s="10">
        <f t="shared" ca="1" si="0"/>
        <v>69</v>
      </c>
      <c r="H22" s="16">
        <f t="shared" si="4"/>
        <v>21</v>
      </c>
      <c r="I22" s="20" t="s">
        <v>214</v>
      </c>
      <c r="J22" s="10">
        <v>3</v>
      </c>
      <c r="K22" s="19"/>
      <c r="L22" s="9">
        <v>55</v>
      </c>
      <c r="M22" s="10">
        <f t="shared" ca="1" si="1"/>
        <v>69</v>
      </c>
      <c r="O22" s="16">
        <f t="shared" si="5"/>
        <v>21</v>
      </c>
      <c r="P22" s="20" t="s">
        <v>234</v>
      </c>
      <c r="Q22" s="10">
        <v>2</v>
      </c>
      <c r="R22" s="28" t="s">
        <v>157</v>
      </c>
      <c r="S22" s="9">
        <v>40</v>
      </c>
      <c r="T22" s="10">
        <f t="shared" ca="1" si="2"/>
        <v>69</v>
      </c>
    </row>
    <row r="23" spans="1:23" ht="20.25" thickTop="1" thickBot="1" x14ac:dyDescent="0.25">
      <c r="A23" s="16">
        <f t="shared" si="3"/>
        <v>22</v>
      </c>
      <c r="B23" s="20" t="s">
        <v>181</v>
      </c>
      <c r="C23" s="10"/>
      <c r="D23" s="19"/>
      <c r="E23" s="9">
        <v>54</v>
      </c>
      <c r="F23" s="10">
        <f t="shared" ca="1" si="0"/>
        <v>69</v>
      </c>
      <c r="H23" s="16">
        <f t="shared" si="4"/>
        <v>22</v>
      </c>
      <c r="I23" s="20" t="s">
        <v>220</v>
      </c>
      <c r="J23" s="10">
        <v>3</v>
      </c>
      <c r="K23" s="28" t="s">
        <v>165</v>
      </c>
      <c r="L23" s="9">
        <v>45</v>
      </c>
      <c r="M23" s="10">
        <f t="shared" ca="1" si="1"/>
        <v>69</v>
      </c>
      <c r="O23" s="16">
        <f t="shared" si="5"/>
        <v>22</v>
      </c>
      <c r="P23" s="20" t="s">
        <v>238</v>
      </c>
      <c r="Q23" s="10">
        <v>2</v>
      </c>
      <c r="R23" s="28" t="s">
        <v>157</v>
      </c>
      <c r="S23" s="9">
        <v>55</v>
      </c>
      <c r="T23" s="10">
        <f t="shared" ca="1" si="2"/>
        <v>69</v>
      </c>
      <c r="V23" s="71" t="s">
        <v>276</v>
      </c>
      <c r="W23" s="72">
        <f>COUNTIFS($C$2:$C$110,2)</f>
        <v>11</v>
      </c>
    </row>
    <row r="24" spans="1:23" ht="20.25" thickTop="1" thickBot="1" x14ac:dyDescent="0.25">
      <c r="A24" s="16">
        <f t="shared" si="3"/>
        <v>23</v>
      </c>
      <c r="B24" s="20" t="s">
        <v>182</v>
      </c>
      <c r="C24" s="10"/>
      <c r="D24" s="19"/>
      <c r="E24" s="9">
        <v>47</v>
      </c>
      <c r="F24" s="10">
        <f t="shared" ca="1" si="0"/>
        <v>76</v>
      </c>
      <c r="H24" s="16">
        <f t="shared" si="4"/>
        <v>23</v>
      </c>
      <c r="I24" s="20" t="s">
        <v>224</v>
      </c>
      <c r="J24" s="10">
        <v>3</v>
      </c>
      <c r="K24" s="28" t="s">
        <v>157</v>
      </c>
      <c r="L24" s="9">
        <v>56</v>
      </c>
      <c r="M24" s="10">
        <f t="shared" ca="1" si="1"/>
        <v>76</v>
      </c>
      <c r="O24" s="16">
        <f t="shared" si="5"/>
        <v>23</v>
      </c>
      <c r="P24" s="20" t="s">
        <v>252</v>
      </c>
      <c r="Q24" s="10">
        <v>2</v>
      </c>
      <c r="R24" s="28" t="s">
        <v>157</v>
      </c>
      <c r="S24" s="9">
        <v>44</v>
      </c>
      <c r="T24" s="10">
        <f t="shared" ca="1" si="2"/>
        <v>76</v>
      </c>
    </row>
    <row r="25" spans="1:23" ht="20.25" thickTop="1" thickBot="1" x14ac:dyDescent="0.25">
      <c r="A25" s="16">
        <f t="shared" si="3"/>
        <v>24</v>
      </c>
      <c r="B25" s="20" t="s">
        <v>183</v>
      </c>
      <c r="C25" s="10">
        <v>3</v>
      </c>
      <c r="D25" s="28" t="s">
        <v>157</v>
      </c>
      <c r="E25" s="9">
        <v>41</v>
      </c>
      <c r="F25" s="10">
        <f t="shared" ca="1" si="0"/>
        <v>82</v>
      </c>
      <c r="H25" s="16">
        <f t="shared" si="4"/>
        <v>24</v>
      </c>
      <c r="I25" s="20" t="s">
        <v>230</v>
      </c>
      <c r="J25" s="10">
        <v>3</v>
      </c>
      <c r="K25" s="28" t="s">
        <v>157</v>
      </c>
      <c r="L25" s="9">
        <v>45</v>
      </c>
      <c r="M25" s="10">
        <f t="shared" ca="1" si="1"/>
        <v>82</v>
      </c>
      <c r="O25" s="16">
        <f t="shared" si="5"/>
        <v>24</v>
      </c>
      <c r="P25" s="20" t="s">
        <v>260</v>
      </c>
      <c r="Q25" s="10">
        <v>2</v>
      </c>
      <c r="R25" s="28" t="s">
        <v>157</v>
      </c>
      <c r="S25" s="9">
        <v>42</v>
      </c>
      <c r="T25" s="10">
        <f t="shared" ca="1" si="2"/>
        <v>82</v>
      </c>
      <c r="V25" s="71" t="s">
        <v>277</v>
      </c>
      <c r="W25" s="72">
        <f>COUNTIFS($C$2:$C$110,3)</f>
        <v>9</v>
      </c>
    </row>
    <row r="26" spans="1:23" ht="20.25" thickTop="1" thickBot="1" x14ac:dyDescent="0.25">
      <c r="A26" s="16">
        <f t="shared" si="3"/>
        <v>25</v>
      </c>
      <c r="B26" s="20" t="s">
        <v>184</v>
      </c>
      <c r="C26" s="10">
        <v>0</v>
      </c>
      <c r="D26" s="28" t="s">
        <v>165</v>
      </c>
      <c r="E26" s="9">
        <v>57</v>
      </c>
      <c r="F26" s="10">
        <f t="shared" ca="1" si="0"/>
        <v>66</v>
      </c>
      <c r="H26" s="16">
        <f t="shared" si="4"/>
        <v>25</v>
      </c>
      <c r="I26" s="20" t="s">
        <v>257</v>
      </c>
      <c r="J26" s="10">
        <v>3</v>
      </c>
      <c r="K26" s="27" t="s">
        <v>167</v>
      </c>
      <c r="L26" s="9">
        <v>44</v>
      </c>
      <c r="M26" s="10">
        <f t="shared" ca="1" si="1"/>
        <v>66</v>
      </c>
      <c r="O26" s="16">
        <f t="shared" si="5"/>
        <v>25</v>
      </c>
      <c r="P26" s="20" t="s">
        <v>266</v>
      </c>
      <c r="Q26" s="10">
        <v>3</v>
      </c>
      <c r="R26" s="28" t="s">
        <v>157</v>
      </c>
      <c r="S26" s="9">
        <v>47</v>
      </c>
      <c r="T26" s="10">
        <f t="shared" ca="1" si="2"/>
        <v>66</v>
      </c>
    </row>
    <row r="27" spans="1:23" ht="20.25" thickTop="1" thickBot="1" x14ac:dyDescent="0.25">
      <c r="A27" s="16">
        <f t="shared" si="3"/>
        <v>26</v>
      </c>
      <c r="B27" s="20" t="s">
        <v>185</v>
      </c>
      <c r="C27" s="10"/>
      <c r="D27" s="19"/>
      <c r="E27" s="9">
        <v>34</v>
      </c>
      <c r="F27" s="10">
        <f t="shared" ca="1" si="0"/>
        <v>89</v>
      </c>
      <c r="H27" s="16">
        <f t="shared" si="4"/>
        <v>26</v>
      </c>
      <c r="I27" s="20" t="s">
        <v>259</v>
      </c>
      <c r="J27" s="10">
        <v>3</v>
      </c>
      <c r="K27" s="28" t="s">
        <v>165</v>
      </c>
      <c r="L27" s="9">
        <v>50</v>
      </c>
      <c r="M27" s="10">
        <f t="shared" ca="1" si="1"/>
        <v>89</v>
      </c>
      <c r="O27" s="16">
        <f t="shared" si="5"/>
        <v>26</v>
      </c>
      <c r="P27" s="20" t="s">
        <v>268</v>
      </c>
      <c r="Q27" s="10">
        <v>2</v>
      </c>
      <c r="R27" s="28" t="s">
        <v>157</v>
      </c>
      <c r="S27" s="9">
        <v>39</v>
      </c>
      <c r="T27" s="10">
        <f t="shared" ca="1" si="2"/>
        <v>89</v>
      </c>
      <c r="V27" s="71" t="s">
        <v>278</v>
      </c>
      <c r="W27" s="72">
        <f>COUNTIFS($C$2:$C$110,4)</f>
        <v>7</v>
      </c>
    </row>
    <row r="28" spans="1:23" ht="20.25" thickTop="1" thickBot="1" x14ac:dyDescent="0.25">
      <c r="A28" s="16">
        <f t="shared" si="3"/>
        <v>27</v>
      </c>
      <c r="B28" s="20" t="s">
        <v>186</v>
      </c>
      <c r="C28" s="10"/>
      <c r="D28" s="19"/>
      <c r="E28" s="9">
        <v>44</v>
      </c>
      <c r="F28" s="10">
        <f t="shared" ca="1" si="0"/>
        <v>79</v>
      </c>
      <c r="H28" s="16">
        <f t="shared" si="4"/>
        <v>27</v>
      </c>
      <c r="I28" s="20" t="s">
        <v>263</v>
      </c>
      <c r="J28" s="10">
        <v>3</v>
      </c>
      <c r="K28" s="27" t="s">
        <v>167</v>
      </c>
      <c r="L28" s="9">
        <v>58</v>
      </c>
      <c r="M28" s="10">
        <f t="shared" ca="1" si="1"/>
        <v>79</v>
      </c>
      <c r="O28" s="16">
        <f t="shared" si="5"/>
        <v>27</v>
      </c>
      <c r="P28" s="20" t="s">
        <v>163</v>
      </c>
      <c r="Q28" s="10">
        <v>7</v>
      </c>
      <c r="R28" s="27" t="s">
        <v>162</v>
      </c>
      <c r="S28" s="9">
        <v>55</v>
      </c>
      <c r="T28" s="10">
        <f t="shared" ca="1" si="2"/>
        <v>79</v>
      </c>
    </row>
    <row r="29" spans="1:23" ht="20.25" thickTop="1" thickBot="1" x14ac:dyDescent="0.25">
      <c r="A29" s="16">
        <f t="shared" si="3"/>
        <v>28</v>
      </c>
      <c r="B29" s="20" t="s">
        <v>187</v>
      </c>
      <c r="C29" s="10"/>
      <c r="D29" s="19"/>
      <c r="E29" s="9">
        <v>43</v>
      </c>
      <c r="F29" s="10">
        <f t="shared" ca="1" si="0"/>
        <v>80</v>
      </c>
      <c r="H29" s="16">
        <f t="shared" si="4"/>
        <v>28</v>
      </c>
      <c r="I29" s="20" t="s">
        <v>266</v>
      </c>
      <c r="J29" s="10">
        <v>3</v>
      </c>
      <c r="K29" s="28" t="s">
        <v>157</v>
      </c>
      <c r="L29" s="9">
        <v>47</v>
      </c>
      <c r="M29" s="10">
        <f t="shared" ca="1" si="1"/>
        <v>80</v>
      </c>
      <c r="O29" s="16">
        <f t="shared" si="5"/>
        <v>28</v>
      </c>
      <c r="P29" s="20" t="s">
        <v>193</v>
      </c>
      <c r="Q29" s="10">
        <v>4</v>
      </c>
      <c r="R29" s="27" t="s">
        <v>162</v>
      </c>
      <c r="S29" s="9">
        <v>36</v>
      </c>
      <c r="T29" s="10">
        <f t="shared" ca="1" si="2"/>
        <v>80</v>
      </c>
      <c r="V29" s="71" t="s">
        <v>279</v>
      </c>
      <c r="W29" s="72">
        <f>COUNTIFS($C$2:$C$110,5)</f>
        <v>7</v>
      </c>
    </row>
    <row r="30" spans="1:23" ht="20.25" thickTop="1" thickBot="1" x14ac:dyDescent="0.25">
      <c r="A30" s="16">
        <f t="shared" si="3"/>
        <v>29</v>
      </c>
      <c r="B30" s="21" t="s">
        <v>189</v>
      </c>
      <c r="C30" s="10"/>
      <c r="D30" s="19"/>
      <c r="E30" s="11">
        <v>57</v>
      </c>
      <c r="F30" s="10">
        <f t="shared" ca="1" si="0"/>
        <v>66</v>
      </c>
      <c r="H30" s="16">
        <f t="shared" si="4"/>
        <v>29</v>
      </c>
      <c r="I30" s="20" t="s">
        <v>193</v>
      </c>
      <c r="J30" s="10">
        <v>4</v>
      </c>
      <c r="K30" s="27" t="s">
        <v>162</v>
      </c>
      <c r="L30" s="9">
        <v>36</v>
      </c>
      <c r="M30" s="10">
        <f t="shared" ca="1" si="1"/>
        <v>66</v>
      </c>
      <c r="O30" s="16">
        <f t="shared" si="5"/>
        <v>29</v>
      </c>
      <c r="P30" s="20" t="s">
        <v>204</v>
      </c>
      <c r="Q30" s="10">
        <v>6</v>
      </c>
      <c r="R30" s="27" t="s">
        <v>162</v>
      </c>
      <c r="S30" s="9">
        <v>42</v>
      </c>
      <c r="T30" s="10">
        <f t="shared" ca="1" si="2"/>
        <v>66</v>
      </c>
    </row>
    <row r="31" spans="1:23" ht="20.25" thickTop="1" thickBot="1" x14ac:dyDescent="0.25">
      <c r="A31" s="16">
        <f t="shared" si="3"/>
        <v>30</v>
      </c>
      <c r="B31" s="20" t="s">
        <v>191</v>
      </c>
      <c r="C31" s="10"/>
      <c r="D31" s="19"/>
      <c r="E31" s="9">
        <v>35</v>
      </c>
      <c r="F31" s="10">
        <f t="shared" ca="1" si="0"/>
        <v>88</v>
      </c>
      <c r="H31" s="16">
        <f t="shared" si="4"/>
        <v>30</v>
      </c>
      <c r="I31" s="20" t="s">
        <v>216</v>
      </c>
      <c r="J31" s="10">
        <v>4</v>
      </c>
      <c r="K31" s="27" t="s">
        <v>162</v>
      </c>
      <c r="L31" s="9">
        <v>55</v>
      </c>
      <c r="M31" s="10">
        <f t="shared" ca="1" si="1"/>
        <v>88</v>
      </c>
      <c r="O31" s="16">
        <f t="shared" si="5"/>
        <v>30</v>
      </c>
      <c r="P31" s="20" t="s">
        <v>207</v>
      </c>
      <c r="Q31" s="10">
        <v>7</v>
      </c>
      <c r="R31" s="27" t="s">
        <v>162</v>
      </c>
      <c r="S31" s="9">
        <v>35</v>
      </c>
      <c r="T31" s="10">
        <f t="shared" ca="1" si="2"/>
        <v>88</v>
      </c>
      <c r="V31" s="71" t="s">
        <v>280</v>
      </c>
      <c r="W31" s="72">
        <f>COUNTIFS($C$2:$C$110,6)</f>
        <v>3</v>
      </c>
    </row>
    <row r="32" spans="1:23" ht="20.25" thickTop="1" thickBot="1" x14ac:dyDescent="0.25">
      <c r="A32" s="16">
        <f t="shared" si="3"/>
        <v>31</v>
      </c>
      <c r="B32" s="20" t="s">
        <v>193</v>
      </c>
      <c r="C32" s="10">
        <v>4</v>
      </c>
      <c r="D32" s="27" t="s">
        <v>162</v>
      </c>
      <c r="E32" s="9">
        <v>36</v>
      </c>
      <c r="F32" s="10">
        <f t="shared" ca="1" si="0"/>
        <v>87</v>
      </c>
      <c r="H32" s="16">
        <f t="shared" si="4"/>
        <v>31</v>
      </c>
      <c r="I32" s="20" t="s">
        <v>221</v>
      </c>
      <c r="J32" s="10">
        <v>4</v>
      </c>
      <c r="K32" s="27" t="s">
        <v>167</v>
      </c>
      <c r="L32" s="9">
        <v>48</v>
      </c>
      <c r="M32" s="10">
        <f t="shared" ca="1" si="1"/>
        <v>87</v>
      </c>
      <c r="O32" s="16">
        <f t="shared" si="5"/>
        <v>31</v>
      </c>
      <c r="P32" s="20" t="s">
        <v>210</v>
      </c>
      <c r="Q32" s="10"/>
      <c r="R32" s="27" t="s">
        <v>162</v>
      </c>
      <c r="S32" s="9">
        <v>58</v>
      </c>
      <c r="T32" s="10">
        <f t="shared" ca="1" si="2"/>
        <v>87</v>
      </c>
    </row>
    <row r="33" spans="1:23" ht="20.25" thickTop="1" thickBot="1" x14ac:dyDescent="0.25">
      <c r="A33" s="16">
        <f t="shared" si="3"/>
        <v>32</v>
      </c>
      <c r="B33" s="20" t="s">
        <v>195</v>
      </c>
      <c r="C33" s="10"/>
      <c r="D33" s="19"/>
      <c r="E33" s="9">
        <v>53</v>
      </c>
      <c r="F33" s="10">
        <f t="shared" ca="1" si="0"/>
        <v>70</v>
      </c>
      <c r="H33" s="16">
        <f t="shared" si="4"/>
        <v>32</v>
      </c>
      <c r="I33" s="20" t="s">
        <v>222</v>
      </c>
      <c r="J33" s="10">
        <v>4</v>
      </c>
      <c r="K33" s="27" t="s">
        <v>167</v>
      </c>
      <c r="L33" s="9">
        <v>54</v>
      </c>
      <c r="M33" s="10">
        <f t="shared" ca="1" si="1"/>
        <v>70</v>
      </c>
      <c r="O33" s="16">
        <f t="shared" si="5"/>
        <v>32</v>
      </c>
      <c r="P33" s="20" t="s">
        <v>215</v>
      </c>
      <c r="Q33" s="10">
        <v>5</v>
      </c>
      <c r="R33" s="27" t="s">
        <v>162</v>
      </c>
      <c r="S33" s="9">
        <v>38</v>
      </c>
      <c r="T33" s="10">
        <f t="shared" ca="1" si="2"/>
        <v>70</v>
      </c>
      <c r="V33" s="71" t="s">
        <v>281</v>
      </c>
      <c r="W33" s="72">
        <f>COUNTIFS($C$2:$C$110,7)</f>
        <v>3</v>
      </c>
    </row>
    <row r="34" spans="1:23" ht="20.25" thickTop="1" thickBot="1" x14ac:dyDescent="0.25">
      <c r="A34" s="16">
        <f t="shared" si="3"/>
        <v>33</v>
      </c>
      <c r="B34" s="20" t="s">
        <v>197</v>
      </c>
      <c r="C34" s="10"/>
      <c r="D34" s="28" t="s">
        <v>165</v>
      </c>
      <c r="E34" s="9">
        <v>46</v>
      </c>
      <c r="F34" s="10">
        <f t="shared" ref="F34:F65" ca="1" si="6">IF($E34=0," ",YEAR(TODAY())-(1900+$E34))</f>
        <v>77</v>
      </c>
      <c r="H34" s="16">
        <f t="shared" si="4"/>
        <v>33</v>
      </c>
      <c r="I34" s="20" t="s">
        <v>231</v>
      </c>
      <c r="J34" s="10">
        <v>4</v>
      </c>
      <c r="K34" s="27" t="s">
        <v>167</v>
      </c>
      <c r="L34" s="9">
        <v>41</v>
      </c>
      <c r="M34" s="10">
        <f t="shared" ref="M34:M65" ca="1" si="7">IF($E34=0," ",YEAR(TODAY())-(1900+$E34))</f>
        <v>77</v>
      </c>
      <c r="O34" s="16">
        <f t="shared" si="5"/>
        <v>33</v>
      </c>
      <c r="P34" s="20" t="s">
        <v>216</v>
      </c>
      <c r="Q34" s="10">
        <v>4</v>
      </c>
      <c r="R34" s="27" t="s">
        <v>162</v>
      </c>
      <c r="S34" s="9">
        <v>55</v>
      </c>
      <c r="T34" s="10">
        <f t="shared" ref="T34:T65" ca="1" si="8">IF($E34=0," ",YEAR(TODAY())-(1900+$E34))</f>
        <v>77</v>
      </c>
    </row>
    <row r="35" spans="1:23" ht="20.25" thickTop="1" thickBot="1" x14ac:dyDescent="0.25">
      <c r="A35" s="16">
        <f t="shared" ref="A35:A66" si="9">$A34+1</f>
        <v>34</v>
      </c>
      <c r="B35" s="20" t="s">
        <v>199</v>
      </c>
      <c r="C35" s="10"/>
      <c r="D35" s="19"/>
      <c r="E35" s="9">
        <v>45</v>
      </c>
      <c r="F35" s="10">
        <f t="shared" ca="1" si="6"/>
        <v>78</v>
      </c>
      <c r="H35" s="16">
        <f t="shared" ref="H35:H66" si="10">$A34+1</f>
        <v>34</v>
      </c>
      <c r="I35" s="20" t="s">
        <v>240</v>
      </c>
      <c r="J35" s="10">
        <v>4</v>
      </c>
      <c r="K35" s="27" t="s">
        <v>162</v>
      </c>
      <c r="L35" s="9">
        <v>51</v>
      </c>
      <c r="M35" s="10">
        <f t="shared" ca="1" si="7"/>
        <v>78</v>
      </c>
      <c r="O35" s="16">
        <f t="shared" ref="O35:O66" si="11">$A34+1</f>
        <v>34</v>
      </c>
      <c r="P35" s="20" t="s">
        <v>217</v>
      </c>
      <c r="Q35" s="10">
        <v>6</v>
      </c>
      <c r="R35" s="27" t="s">
        <v>162</v>
      </c>
      <c r="S35" s="9">
        <v>42</v>
      </c>
      <c r="T35" s="10">
        <f t="shared" ca="1" si="8"/>
        <v>78</v>
      </c>
      <c r="V35" s="70" t="s">
        <v>282</v>
      </c>
      <c r="W35" s="69">
        <f>SUM(W19:W33)</f>
        <v>48</v>
      </c>
    </row>
    <row r="36" spans="1:23" ht="19.5" thickTop="1" x14ac:dyDescent="0.2">
      <c r="A36" s="16">
        <f t="shared" si="9"/>
        <v>35</v>
      </c>
      <c r="B36" s="21" t="s">
        <v>201</v>
      </c>
      <c r="C36" s="10"/>
      <c r="D36" s="19"/>
      <c r="E36" s="11">
        <v>54</v>
      </c>
      <c r="F36" s="10">
        <f t="shared" ca="1" si="6"/>
        <v>69</v>
      </c>
      <c r="H36" s="16">
        <f t="shared" si="10"/>
        <v>35</v>
      </c>
      <c r="I36" s="20" t="s">
        <v>246</v>
      </c>
      <c r="J36" s="10">
        <v>4</v>
      </c>
      <c r="K36" s="27" t="s">
        <v>162</v>
      </c>
      <c r="L36" s="9">
        <v>41</v>
      </c>
      <c r="M36" s="10">
        <f t="shared" ca="1" si="7"/>
        <v>69</v>
      </c>
      <c r="O36" s="16">
        <f t="shared" si="11"/>
        <v>35</v>
      </c>
      <c r="P36" s="20" t="s">
        <v>225</v>
      </c>
      <c r="Q36" s="10"/>
      <c r="R36" s="27" t="s">
        <v>162</v>
      </c>
      <c r="S36" s="9">
        <v>42</v>
      </c>
      <c r="T36" s="10">
        <f t="shared" ca="1" si="8"/>
        <v>69</v>
      </c>
    </row>
    <row r="37" spans="1:23" x14ac:dyDescent="0.2">
      <c r="A37" s="16">
        <f t="shared" si="9"/>
        <v>36</v>
      </c>
      <c r="B37" s="20" t="s">
        <v>203</v>
      </c>
      <c r="C37" s="10"/>
      <c r="D37" s="19"/>
      <c r="E37" s="9">
        <v>57</v>
      </c>
      <c r="F37" s="10">
        <f t="shared" ca="1" si="6"/>
        <v>66</v>
      </c>
      <c r="H37" s="16">
        <f t="shared" si="10"/>
        <v>36</v>
      </c>
      <c r="I37" s="20" t="s">
        <v>168</v>
      </c>
      <c r="J37" s="10">
        <v>5</v>
      </c>
      <c r="K37" s="27" t="s">
        <v>167</v>
      </c>
      <c r="L37" s="9">
        <v>51</v>
      </c>
      <c r="M37" s="10">
        <f t="shared" ca="1" si="7"/>
        <v>66</v>
      </c>
      <c r="O37" s="16">
        <f t="shared" si="11"/>
        <v>36</v>
      </c>
      <c r="P37" s="20" t="s">
        <v>240</v>
      </c>
      <c r="Q37" s="10">
        <v>4</v>
      </c>
      <c r="R37" s="27" t="s">
        <v>162</v>
      </c>
      <c r="S37" s="9">
        <v>51</v>
      </c>
      <c r="T37" s="10">
        <f t="shared" ca="1" si="8"/>
        <v>66</v>
      </c>
    </row>
    <row r="38" spans="1:23" x14ac:dyDescent="0.2">
      <c r="A38" s="16">
        <f t="shared" si="9"/>
        <v>37</v>
      </c>
      <c r="B38" s="20" t="s">
        <v>204</v>
      </c>
      <c r="C38" s="10">
        <v>6</v>
      </c>
      <c r="D38" s="27" t="s">
        <v>162</v>
      </c>
      <c r="E38" s="9">
        <v>42</v>
      </c>
      <c r="F38" s="10">
        <f t="shared" ca="1" si="6"/>
        <v>81</v>
      </c>
      <c r="H38" s="16">
        <f t="shared" si="10"/>
        <v>37</v>
      </c>
      <c r="I38" s="20" t="s">
        <v>172</v>
      </c>
      <c r="J38" s="10">
        <v>5</v>
      </c>
      <c r="K38" s="27" t="s">
        <v>167</v>
      </c>
      <c r="L38" s="9">
        <v>33</v>
      </c>
      <c r="M38" s="10">
        <f t="shared" ca="1" si="7"/>
        <v>81</v>
      </c>
      <c r="O38" s="16">
        <f t="shared" si="11"/>
        <v>37</v>
      </c>
      <c r="P38" s="20" t="s">
        <v>241</v>
      </c>
      <c r="Q38" s="10">
        <v>5</v>
      </c>
      <c r="R38" s="27" t="s">
        <v>162</v>
      </c>
      <c r="S38" s="9">
        <v>45</v>
      </c>
      <c r="T38" s="10">
        <f t="shared" ca="1" si="8"/>
        <v>81</v>
      </c>
    </row>
    <row r="39" spans="1:23" x14ac:dyDescent="0.2">
      <c r="A39" s="16">
        <f t="shared" si="9"/>
        <v>38</v>
      </c>
      <c r="B39" s="20" t="s">
        <v>205</v>
      </c>
      <c r="C39" s="10">
        <v>2</v>
      </c>
      <c r="D39" s="28" t="s">
        <v>157</v>
      </c>
      <c r="E39" s="9">
        <v>42</v>
      </c>
      <c r="F39" s="10">
        <f t="shared" ca="1" si="6"/>
        <v>81</v>
      </c>
      <c r="H39" s="16">
        <f t="shared" si="10"/>
        <v>38</v>
      </c>
      <c r="I39" s="20" t="s">
        <v>176</v>
      </c>
      <c r="J39" s="10">
        <v>5</v>
      </c>
      <c r="K39" s="27" t="s">
        <v>167</v>
      </c>
      <c r="L39" s="9">
        <v>57</v>
      </c>
      <c r="M39" s="10">
        <f t="shared" ca="1" si="7"/>
        <v>81</v>
      </c>
      <c r="O39" s="16">
        <f t="shared" si="11"/>
        <v>38</v>
      </c>
      <c r="P39" s="20" t="s">
        <v>246</v>
      </c>
      <c r="Q39" s="10">
        <v>4</v>
      </c>
      <c r="R39" s="27" t="s">
        <v>162</v>
      </c>
      <c r="S39" s="9">
        <v>41</v>
      </c>
      <c r="T39" s="10">
        <f t="shared" ca="1" si="8"/>
        <v>81</v>
      </c>
    </row>
    <row r="40" spans="1:23" x14ac:dyDescent="0.2">
      <c r="A40" s="16">
        <f t="shared" si="9"/>
        <v>39</v>
      </c>
      <c r="B40" s="20" t="s">
        <v>206</v>
      </c>
      <c r="C40" s="10"/>
      <c r="D40" s="19"/>
      <c r="E40" s="9">
        <v>39</v>
      </c>
      <c r="F40" s="10">
        <f t="shared" ca="1" si="6"/>
        <v>84</v>
      </c>
      <c r="H40" s="16">
        <f t="shared" si="10"/>
        <v>39</v>
      </c>
      <c r="I40" s="20" t="s">
        <v>177</v>
      </c>
      <c r="J40" s="10">
        <v>5</v>
      </c>
      <c r="K40" s="27" t="s">
        <v>167</v>
      </c>
      <c r="L40" s="9">
        <v>54</v>
      </c>
      <c r="M40" s="10">
        <f t="shared" ca="1" si="7"/>
        <v>84</v>
      </c>
      <c r="O40" s="16">
        <f t="shared" si="11"/>
        <v>39</v>
      </c>
      <c r="P40" s="20" t="s">
        <v>168</v>
      </c>
      <c r="Q40" s="10">
        <v>5</v>
      </c>
      <c r="R40" s="27" t="s">
        <v>167</v>
      </c>
      <c r="S40" s="9">
        <v>51</v>
      </c>
      <c r="T40" s="10">
        <f t="shared" ca="1" si="8"/>
        <v>84</v>
      </c>
    </row>
    <row r="41" spans="1:23" x14ac:dyDescent="0.2">
      <c r="A41" s="16">
        <f t="shared" si="9"/>
        <v>40</v>
      </c>
      <c r="B41" s="20" t="s">
        <v>207</v>
      </c>
      <c r="C41" s="10">
        <v>7</v>
      </c>
      <c r="D41" s="27" t="s">
        <v>162</v>
      </c>
      <c r="E41" s="9">
        <v>35</v>
      </c>
      <c r="F41" s="10">
        <f t="shared" ca="1" si="6"/>
        <v>88</v>
      </c>
      <c r="H41" s="16">
        <f t="shared" si="10"/>
        <v>40</v>
      </c>
      <c r="I41" s="20" t="s">
        <v>215</v>
      </c>
      <c r="J41" s="10">
        <v>5</v>
      </c>
      <c r="K41" s="27" t="s">
        <v>162</v>
      </c>
      <c r="L41" s="9">
        <v>38</v>
      </c>
      <c r="M41" s="10">
        <f t="shared" ca="1" si="7"/>
        <v>88</v>
      </c>
      <c r="O41" s="16">
        <f t="shared" si="11"/>
        <v>40</v>
      </c>
      <c r="P41" s="20" t="s">
        <v>172</v>
      </c>
      <c r="Q41" s="10">
        <v>5</v>
      </c>
      <c r="R41" s="27" t="s">
        <v>167</v>
      </c>
      <c r="S41" s="9">
        <v>33</v>
      </c>
      <c r="T41" s="10">
        <f t="shared" ca="1" si="8"/>
        <v>88</v>
      </c>
    </row>
    <row r="42" spans="1:23" x14ac:dyDescent="0.2">
      <c r="A42" s="16">
        <f t="shared" si="9"/>
        <v>41</v>
      </c>
      <c r="B42" s="20" t="s">
        <v>208</v>
      </c>
      <c r="C42" s="10"/>
      <c r="D42" s="19"/>
      <c r="E42" s="9">
        <v>54</v>
      </c>
      <c r="F42" s="10">
        <f t="shared" ca="1" si="6"/>
        <v>69</v>
      </c>
      <c r="H42" s="16">
        <f t="shared" si="10"/>
        <v>41</v>
      </c>
      <c r="I42" s="20" t="s">
        <v>232</v>
      </c>
      <c r="J42" s="10">
        <v>5</v>
      </c>
      <c r="K42" s="19"/>
      <c r="L42" s="9">
        <v>55</v>
      </c>
      <c r="M42" s="10">
        <f t="shared" ca="1" si="7"/>
        <v>69</v>
      </c>
      <c r="O42" s="16">
        <f t="shared" si="11"/>
        <v>41</v>
      </c>
      <c r="P42" s="20" t="s">
        <v>176</v>
      </c>
      <c r="Q42" s="10">
        <v>5</v>
      </c>
      <c r="R42" s="27" t="s">
        <v>167</v>
      </c>
      <c r="S42" s="9">
        <v>57</v>
      </c>
      <c r="T42" s="10">
        <f t="shared" ca="1" si="8"/>
        <v>69</v>
      </c>
    </row>
    <row r="43" spans="1:23" x14ac:dyDescent="0.2">
      <c r="A43" s="16">
        <f t="shared" si="9"/>
        <v>42</v>
      </c>
      <c r="B43" s="20" t="s">
        <v>209</v>
      </c>
      <c r="C43" s="10"/>
      <c r="D43" s="19"/>
      <c r="E43" s="9">
        <v>58</v>
      </c>
      <c r="F43" s="10">
        <f t="shared" ca="1" si="6"/>
        <v>65</v>
      </c>
      <c r="H43" s="16">
        <f t="shared" si="10"/>
        <v>42</v>
      </c>
      <c r="I43" s="20" t="s">
        <v>241</v>
      </c>
      <c r="J43" s="10">
        <v>5</v>
      </c>
      <c r="K43" s="27" t="s">
        <v>162</v>
      </c>
      <c r="L43" s="9">
        <v>45</v>
      </c>
      <c r="M43" s="10">
        <f t="shared" ca="1" si="7"/>
        <v>65</v>
      </c>
      <c r="O43" s="16">
        <f t="shared" si="11"/>
        <v>42</v>
      </c>
      <c r="P43" s="20" t="s">
        <v>177</v>
      </c>
      <c r="Q43" s="10">
        <v>5</v>
      </c>
      <c r="R43" s="27" t="s">
        <v>167</v>
      </c>
      <c r="S43" s="9">
        <v>54</v>
      </c>
      <c r="T43" s="10">
        <f t="shared" ca="1" si="8"/>
        <v>65</v>
      </c>
    </row>
    <row r="44" spans="1:23" x14ac:dyDescent="0.2">
      <c r="A44" s="16">
        <f t="shared" si="9"/>
        <v>43</v>
      </c>
      <c r="B44" s="20" t="s">
        <v>210</v>
      </c>
      <c r="C44" s="10"/>
      <c r="D44" s="27" t="s">
        <v>162</v>
      </c>
      <c r="E44" s="9">
        <v>58</v>
      </c>
      <c r="F44" s="10">
        <f t="shared" ca="1" si="6"/>
        <v>65</v>
      </c>
      <c r="H44" s="16">
        <f t="shared" si="10"/>
        <v>43</v>
      </c>
      <c r="I44" s="20" t="s">
        <v>204</v>
      </c>
      <c r="J44" s="10">
        <v>6</v>
      </c>
      <c r="K44" s="27" t="s">
        <v>162</v>
      </c>
      <c r="L44" s="9">
        <v>42</v>
      </c>
      <c r="M44" s="10">
        <f t="shared" ca="1" si="7"/>
        <v>65</v>
      </c>
      <c r="O44" s="16">
        <f t="shared" si="11"/>
        <v>43</v>
      </c>
      <c r="P44" s="20" t="s">
        <v>180</v>
      </c>
      <c r="Q44" s="10"/>
      <c r="R44" s="27" t="s">
        <v>167</v>
      </c>
      <c r="S44" s="9">
        <v>54</v>
      </c>
      <c r="T44" s="10">
        <f t="shared" ca="1" si="8"/>
        <v>65</v>
      </c>
    </row>
    <row r="45" spans="1:23" x14ac:dyDescent="0.2">
      <c r="A45" s="16">
        <f t="shared" si="9"/>
        <v>44</v>
      </c>
      <c r="B45" s="20" t="s">
        <v>211</v>
      </c>
      <c r="C45" s="10"/>
      <c r="D45" s="19"/>
      <c r="E45" s="9">
        <v>39</v>
      </c>
      <c r="F45" s="10">
        <f t="shared" ca="1" si="6"/>
        <v>84</v>
      </c>
      <c r="H45" s="16">
        <f t="shared" si="10"/>
        <v>44</v>
      </c>
      <c r="I45" s="20" t="s">
        <v>212</v>
      </c>
      <c r="J45" s="10">
        <v>6</v>
      </c>
      <c r="K45" s="19"/>
      <c r="L45" s="9">
        <v>45</v>
      </c>
      <c r="M45" s="10">
        <f t="shared" ca="1" si="7"/>
        <v>84</v>
      </c>
      <c r="O45" s="16">
        <f t="shared" si="11"/>
        <v>44</v>
      </c>
      <c r="P45" s="20" t="s">
        <v>221</v>
      </c>
      <c r="Q45" s="10">
        <v>4</v>
      </c>
      <c r="R45" s="27" t="s">
        <v>167</v>
      </c>
      <c r="S45" s="9">
        <v>48</v>
      </c>
      <c r="T45" s="10">
        <f t="shared" ca="1" si="8"/>
        <v>84</v>
      </c>
    </row>
    <row r="46" spans="1:23" x14ac:dyDescent="0.2">
      <c r="A46" s="16">
        <f t="shared" si="9"/>
        <v>45</v>
      </c>
      <c r="B46" s="20" t="s">
        <v>212</v>
      </c>
      <c r="C46" s="10">
        <v>6</v>
      </c>
      <c r="D46" s="19"/>
      <c r="E46" s="9">
        <v>45</v>
      </c>
      <c r="F46" s="10">
        <f t="shared" ca="1" si="6"/>
        <v>78</v>
      </c>
      <c r="H46" s="16">
        <f t="shared" si="10"/>
        <v>45</v>
      </c>
      <c r="I46" s="20" t="s">
        <v>217</v>
      </c>
      <c r="J46" s="10">
        <v>6</v>
      </c>
      <c r="K46" s="27" t="s">
        <v>162</v>
      </c>
      <c r="L46" s="9">
        <v>42</v>
      </c>
      <c r="M46" s="10">
        <f t="shared" ca="1" si="7"/>
        <v>78</v>
      </c>
      <c r="O46" s="16">
        <f t="shared" si="11"/>
        <v>45</v>
      </c>
      <c r="P46" s="20" t="s">
        <v>222</v>
      </c>
      <c r="Q46" s="10">
        <v>4</v>
      </c>
      <c r="R46" s="27" t="s">
        <v>167</v>
      </c>
      <c r="S46" s="9">
        <v>54</v>
      </c>
      <c r="T46" s="10">
        <f t="shared" ca="1" si="8"/>
        <v>78</v>
      </c>
    </row>
    <row r="47" spans="1:23" x14ac:dyDescent="0.2">
      <c r="A47" s="16">
        <f t="shared" si="9"/>
        <v>46</v>
      </c>
      <c r="B47" s="20" t="s">
        <v>213</v>
      </c>
      <c r="C47" s="10">
        <v>2</v>
      </c>
      <c r="D47" s="19"/>
      <c r="E47" s="9">
        <v>59</v>
      </c>
      <c r="F47" s="10">
        <f t="shared" ca="1" si="6"/>
        <v>64</v>
      </c>
      <c r="H47" s="16">
        <f t="shared" si="10"/>
        <v>46</v>
      </c>
      <c r="I47" s="20" t="s">
        <v>163</v>
      </c>
      <c r="J47" s="10">
        <v>7</v>
      </c>
      <c r="K47" s="27" t="s">
        <v>162</v>
      </c>
      <c r="L47" s="9">
        <v>55</v>
      </c>
      <c r="M47" s="10">
        <f t="shared" ca="1" si="7"/>
        <v>64</v>
      </c>
      <c r="O47" s="16">
        <f t="shared" si="11"/>
        <v>46</v>
      </c>
      <c r="P47" s="20" t="s">
        <v>231</v>
      </c>
      <c r="Q47" s="10">
        <v>4</v>
      </c>
      <c r="R47" s="27" t="s">
        <v>167</v>
      </c>
      <c r="S47" s="9">
        <v>41</v>
      </c>
      <c r="T47" s="10">
        <f t="shared" ca="1" si="8"/>
        <v>64</v>
      </c>
    </row>
    <row r="48" spans="1:23" x14ac:dyDescent="0.2">
      <c r="A48" s="16">
        <f t="shared" si="9"/>
        <v>47</v>
      </c>
      <c r="B48" s="20" t="s">
        <v>214</v>
      </c>
      <c r="C48" s="10">
        <v>3</v>
      </c>
      <c r="D48" s="19"/>
      <c r="E48" s="9">
        <v>55</v>
      </c>
      <c r="F48" s="10">
        <f t="shared" ca="1" si="6"/>
        <v>68</v>
      </c>
      <c r="H48" s="16">
        <f t="shared" si="10"/>
        <v>47</v>
      </c>
      <c r="I48" s="20" t="s">
        <v>207</v>
      </c>
      <c r="J48" s="10">
        <v>7</v>
      </c>
      <c r="K48" s="27" t="s">
        <v>162</v>
      </c>
      <c r="L48" s="9">
        <v>35</v>
      </c>
      <c r="M48" s="10">
        <f t="shared" ca="1" si="7"/>
        <v>68</v>
      </c>
      <c r="O48" s="16">
        <f t="shared" si="11"/>
        <v>47</v>
      </c>
      <c r="P48" s="20" t="s">
        <v>254</v>
      </c>
      <c r="Q48" s="10"/>
      <c r="R48" s="27" t="s">
        <v>167</v>
      </c>
      <c r="S48" s="9">
        <v>34</v>
      </c>
      <c r="T48" s="10">
        <f t="shared" ca="1" si="8"/>
        <v>68</v>
      </c>
    </row>
    <row r="49" spans="1:20" x14ac:dyDescent="0.2">
      <c r="A49" s="16">
        <f t="shared" si="9"/>
        <v>48</v>
      </c>
      <c r="B49" s="20" t="s">
        <v>215</v>
      </c>
      <c r="C49" s="10">
        <v>5</v>
      </c>
      <c r="D49" s="27" t="s">
        <v>162</v>
      </c>
      <c r="E49" s="9">
        <v>38</v>
      </c>
      <c r="F49" s="10">
        <f t="shared" ca="1" si="6"/>
        <v>85</v>
      </c>
      <c r="H49" s="16">
        <f t="shared" si="10"/>
        <v>48</v>
      </c>
      <c r="I49" s="20" t="s">
        <v>236</v>
      </c>
      <c r="J49" s="10">
        <v>7</v>
      </c>
      <c r="K49" s="19"/>
      <c r="L49" s="9">
        <v>46</v>
      </c>
      <c r="M49" s="10">
        <f t="shared" ca="1" si="7"/>
        <v>85</v>
      </c>
      <c r="O49" s="16">
        <f t="shared" si="11"/>
        <v>48</v>
      </c>
      <c r="P49" s="20" t="s">
        <v>257</v>
      </c>
      <c r="Q49" s="10">
        <v>3</v>
      </c>
      <c r="R49" s="27" t="s">
        <v>167</v>
      </c>
      <c r="S49" s="9">
        <v>44</v>
      </c>
      <c r="T49" s="10">
        <f t="shared" ca="1" si="8"/>
        <v>85</v>
      </c>
    </row>
    <row r="50" spans="1:20" x14ac:dyDescent="0.2">
      <c r="A50" s="16">
        <f t="shared" si="9"/>
        <v>49</v>
      </c>
      <c r="B50" s="20" t="s">
        <v>216</v>
      </c>
      <c r="C50" s="10">
        <v>4</v>
      </c>
      <c r="D50" s="27" t="s">
        <v>162</v>
      </c>
      <c r="E50" s="9">
        <v>55</v>
      </c>
      <c r="F50" s="10">
        <f t="shared" ca="1" si="6"/>
        <v>68</v>
      </c>
      <c r="H50" s="16">
        <f t="shared" si="10"/>
        <v>49</v>
      </c>
      <c r="I50" s="21" t="s">
        <v>158</v>
      </c>
      <c r="J50" s="10"/>
      <c r="K50" s="28" t="s">
        <v>157</v>
      </c>
      <c r="L50" s="11">
        <v>40</v>
      </c>
      <c r="M50" s="10">
        <f t="shared" ca="1" si="7"/>
        <v>68</v>
      </c>
      <c r="O50" s="16">
        <f t="shared" si="11"/>
        <v>49</v>
      </c>
      <c r="P50" s="20" t="s">
        <v>263</v>
      </c>
      <c r="Q50" s="10">
        <v>3</v>
      </c>
      <c r="R50" s="27" t="s">
        <v>167</v>
      </c>
      <c r="S50" s="9">
        <v>58</v>
      </c>
      <c r="T50" s="10">
        <f t="shared" ca="1" si="8"/>
        <v>68</v>
      </c>
    </row>
    <row r="51" spans="1:20" x14ac:dyDescent="0.2">
      <c r="A51" s="16">
        <f t="shared" si="9"/>
        <v>50</v>
      </c>
      <c r="B51" s="20" t="s">
        <v>217</v>
      </c>
      <c r="C51" s="10">
        <v>6</v>
      </c>
      <c r="D51" s="27" t="s">
        <v>162</v>
      </c>
      <c r="E51" s="9">
        <v>42</v>
      </c>
      <c r="F51" s="10">
        <f t="shared" ca="1" si="6"/>
        <v>81</v>
      </c>
      <c r="H51" s="16">
        <f t="shared" si="10"/>
        <v>50</v>
      </c>
      <c r="I51" s="20" t="s">
        <v>159</v>
      </c>
      <c r="J51" s="10"/>
      <c r="K51" s="19"/>
      <c r="L51" s="11">
        <v>38</v>
      </c>
      <c r="M51" s="10">
        <f t="shared" ca="1" si="7"/>
        <v>81</v>
      </c>
      <c r="O51" s="16">
        <f t="shared" si="11"/>
        <v>50</v>
      </c>
      <c r="P51" s="20" t="s">
        <v>267</v>
      </c>
      <c r="Q51" s="10"/>
      <c r="R51" s="27" t="s">
        <v>167</v>
      </c>
      <c r="S51" s="9">
        <v>43</v>
      </c>
      <c r="T51" s="10">
        <f t="shared" ca="1" si="8"/>
        <v>81</v>
      </c>
    </row>
    <row r="52" spans="1:20" x14ac:dyDescent="0.2">
      <c r="A52" s="16">
        <f t="shared" si="9"/>
        <v>51</v>
      </c>
      <c r="B52" s="20" t="s">
        <v>218</v>
      </c>
      <c r="C52" s="10"/>
      <c r="D52" s="19"/>
      <c r="E52" s="9">
        <v>30</v>
      </c>
      <c r="F52" s="10">
        <f t="shared" ca="1" si="6"/>
        <v>93</v>
      </c>
      <c r="H52" s="16">
        <f t="shared" si="10"/>
        <v>51</v>
      </c>
      <c r="I52" s="20" t="s">
        <v>161</v>
      </c>
      <c r="J52" s="10"/>
      <c r="K52" s="19"/>
      <c r="L52" s="9">
        <v>54</v>
      </c>
      <c r="M52" s="10">
        <f t="shared" ca="1" si="7"/>
        <v>93</v>
      </c>
      <c r="O52" s="16">
        <f t="shared" si="11"/>
        <v>51</v>
      </c>
      <c r="P52" s="20" t="s">
        <v>159</v>
      </c>
      <c r="Q52" s="10"/>
      <c r="R52" s="19"/>
      <c r="S52" s="11">
        <v>38</v>
      </c>
      <c r="T52" s="10">
        <f t="shared" ca="1" si="8"/>
        <v>93</v>
      </c>
    </row>
    <row r="53" spans="1:20" x14ac:dyDescent="0.2">
      <c r="A53" s="16">
        <f t="shared" si="9"/>
        <v>52</v>
      </c>
      <c r="B53" s="20" t="s">
        <v>219</v>
      </c>
      <c r="C53" s="10"/>
      <c r="D53" s="19"/>
      <c r="E53" s="9">
        <v>51</v>
      </c>
      <c r="F53" s="10">
        <f t="shared" ca="1" si="6"/>
        <v>72</v>
      </c>
      <c r="H53" s="16">
        <f t="shared" si="10"/>
        <v>52</v>
      </c>
      <c r="I53" s="20" t="s">
        <v>164</v>
      </c>
      <c r="J53" s="10"/>
      <c r="K53" s="19"/>
      <c r="L53" s="9">
        <v>58</v>
      </c>
      <c r="M53" s="10">
        <f t="shared" ca="1" si="7"/>
        <v>72</v>
      </c>
      <c r="O53" s="16">
        <f t="shared" si="11"/>
        <v>52</v>
      </c>
      <c r="P53" s="20" t="s">
        <v>160</v>
      </c>
      <c r="Q53" s="10">
        <v>1</v>
      </c>
      <c r="R53" s="19"/>
      <c r="S53" s="9">
        <v>51</v>
      </c>
      <c r="T53" s="10">
        <f t="shared" ca="1" si="8"/>
        <v>72</v>
      </c>
    </row>
    <row r="54" spans="1:20" x14ac:dyDescent="0.2">
      <c r="A54" s="16">
        <f t="shared" si="9"/>
        <v>53</v>
      </c>
      <c r="B54" s="20" t="s">
        <v>220</v>
      </c>
      <c r="C54" s="10">
        <v>3</v>
      </c>
      <c r="D54" s="28" t="s">
        <v>165</v>
      </c>
      <c r="E54" s="9">
        <v>45</v>
      </c>
      <c r="F54" s="10">
        <f t="shared" ca="1" si="6"/>
        <v>78</v>
      </c>
      <c r="H54" s="16">
        <f t="shared" si="10"/>
        <v>53</v>
      </c>
      <c r="I54" s="20" t="s">
        <v>169</v>
      </c>
      <c r="J54" s="10"/>
      <c r="K54" s="19"/>
      <c r="L54" s="9">
        <v>45</v>
      </c>
      <c r="M54" s="10">
        <f t="shared" ca="1" si="7"/>
        <v>78</v>
      </c>
      <c r="O54" s="16">
        <f t="shared" si="11"/>
        <v>53</v>
      </c>
      <c r="P54" s="20" t="s">
        <v>161</v>
      </c>
      <c r="Q54" s="10"/>
      <c r="R54" s="19"/>
      <c r="S54" s="9">
        <v>54</v>
      </c>
      <c r="T54" s="10">
        <f t="shared" ca="1" si="8"/>
        <v>78</v>
      </c>
    </row>
    <row r="55" spans="1:20" x14ac:dyDescent="0.2">
      <c r="A55" s="16">
        <f t="shared" si="9"/>
        <v>54</v>
      </c>
      <c r="B55" s="20" t="s">
        <v>221</v>
      </c>
      <c r="C55" s="10">
        <v>4</v>
      </c>
      <c r="D55" s="27" t="s">
        <v>167</v>
      </c>
      <c r="E55" s="9">
        <v>48</v>
      </c>
      <c r="F55" s="10">
        <f t="shared" ca="1" si="6"/>
        <v>75</v>
      </c>
      <c r="H55" s="16">
        <f t="shared" si="10"/>
        <v>54</v>
      </c>
      <c r="I55" s="20" t="s">
        <v>170</v>
      </c>
      <c r="J55" s="10"/>
      <c r="K55" s="19"/>
      <c r="L55" s="9">
        <v>43</v>
      </c>
      <c r="M55" s="10">
        <f t="shared" ca="1" si="7"/>
        <v>75</v>
      </c>
      <c r="O55" s="16">
        <f t="shared" si="11"/>
        <v>54</v>
      </c>
      <c r="P55" s="20" t="s">
        <v>164</v>
      </c>
      <c r="Q55" s="10"/>
      <c r="R55" s="19"/>
      <c r="S55" s="9">
        <v>58</v>
      </c>
      <c r="T55" s="10">
        <f t="shared" ca="1" si="8"/>
        <v>75</v>
      </c>
    </row>
    <row r="56" spans="1:20" x14ac:dyDescent="0.2">
      <c r="A56" s="16">
        <f t="shared" si="9"/>
        <v>55</v>
      </c>
      <c r="B56" s="20" t="s">
        <v>222</v>
      </c>
      <c r="C56" s="10">
        <v>4</v>
      </c>
      <c r="D56" s="27" t="s">
        <v>167</v>
      </c>
      <c r="E56" s="9">
        <v>54</v>
      </c>
      <c r="F56" s="10">
        <f t="shared" ca="1" si="6"/>
        <v>69</v>
      </c>
      <c r="H56" s="16">
        <f t="shared" si="10"/>
        <v>55</v>
      </c>
      <c r="I56" s="20" t="s">
        <v>171</v>
      </c>
      <c r="J56" s="10"/>
      <c r="K56" s="19"/>
      <c r="L56" s="9">
        <v>40</v>
      </c>
      <c r="M56" s="10">
        <f t="shared" ca="1" si="7"/>
        <v>69</v>
      </c>
      <c r="O56" s="16">
        <f t="shared" si="11"/>
        <v>55</v>
      </c>
      <c r="P56" s="20" t="s">
        <v>169</v>
      </c>
      <c r="Q56" s="10"/>
      <c r="R56" s="19"/>
      <c r="S56" s="9">
        <v>45</v>
      </c>
      <c r="T56" s="10">
        <f t="shared" ca="1" si="8"/>
        <v>69</v>
      </c>
    </row>
    <row r="57" spans="1:20" x14ac:dyDescent="0.2">
      <c r="A57" s="16">
        <f t="shared" si="9"/>
        <v>56</v>
      </c>
      <c r="B57" s="20" t="s">
        <v>223</v>
      </c>
      <c r="C57" s="10">
        <v>2</v>
      </c>
      <c r="D57" s="28" t="s">
        <v>165</v>
      </c>
      <c r="E57" s="9">
        <v>50</v>
      </c>
      <c r="F57" s="10">
        <f t="shared" ca="1" si="6"/>
        <v>73</v>
      </c>
      <c r="H57" s="16">
        <f t="shared" si="10"/>
        <v>56</v>
      </c>
      <c r="I57" s="20" t="s">
        <v>171</v>
      </c>
      <c r="J57" s="10"/>
      <c r="K57" s="19"/>
      <c r="L57" s="9">
        <v>38</v>
      </c>
      <c r="M57" s="10">
        <f t="shared" ca="1" si="7"/>
        <v>73</v>
      </c>
      <c r="O57" s="16">
        <f t="shared" si="11"/>
        <v>56</v>
      </c>
      <c r="P57" s="20" t="s">
        <v>170</v>
      </c>
      <c r="Q57" s="10"/>
      <c r="R57" s="19"/>
      <c r="S57" s="9">
        <v>43</v>
      </c>
      <c r="T57" s="10">
        <f t="shared" ca="1" si="8"/>
        <v>73</v>
      </c>
    </row>
    <row r="58" spans="1:20" x14ac:dyDescent="0.2">
      <c r="A58" s="16">
        <f t="shared" si="9"/>
        <v>57</v>
      </c>
      <c r="B58" s="20" t="s">
        <v>224</v>
      </c>
      <c r="C58" s="10">
        <v>3</v>
      </c>
      <c r="D58" s="28" t="s">
        <v>157</v>
      </c>
      <c r="E58" s="9">
        <v>56</v>
      </c>
      <c r="F58" s="10">
        <f t="shared" ca="1" si="6"/>
        <v>67</v>
      </c>
      <c r="H58" s="16">
        <f t="shared" si="10"/>
        <v>57</v>
      </c>
      <c r="I58" s="20" t="s">
        <v>174</v>
      </c>
      <c r="J58" s="10"/>
      <c r="K58" s="19"/>
      <c r="L58" s="9">
        <v>34</v>
      </c>
      <c r="M58" s="10">
        <f t="shared" ca="1" si="7"/>
        <v>67</v>
      </c>
      <c r="O58" s="16">
        <f t="shared" si="11"/>
        <v>57</v>
      </c>
      <c r="P58" s="20" t="s">
        <v>171</v>
      </c>
      <c r="Q58" s="10"/>
      <c r="R58" s="19"/>
      <c r="S58" s="9">
        <v>40</v>
      </c>
      <c r="T58" s="10">
        <f t="shared" ca="1" si="8"/>
        <v>67</v>
      </c>
    </row>
    <row r="59" spans="1:20" x14ac:dyDescent="0.2">
      <c r="A59" s="16">
        <f t="shared" si="9"/>
        <v>58</v>
      </c>
      <c r="B59" s="20" t="s">
        <v>225</v>
      </c>
      <c r="C59" s="10"/>
      <c r="D59" s="27" t="s">
        <v>162</v>
      </c>
      <c r="E59" s="9">
        <v>42</v>
      </c>
      <c r="F59" s="10">
        <f t="shared" ca="1" si="6"/>
        <v>81</v>
      </c>
      <c r="H59" s="16">
        <f t="shared" si="10"/>
        <v>58</v>
      </c>
      <c r="I59" s="20" t="s">
        <v>175</v>
      </c>
      <c r="J59" s="10"/>
      <c r="K59" s="19"/>
      <c r="L59" s="9">
        <v>43</v>
      </c>
      <c r="M59" s="10">
        <f t="shared" ca="1" si="7"/>
        <v>81</v>
      </c>
      <c r="O59" s="16">
        <f t="shared" si="11"/>
        <v>58</v>
      </c>
      <c r="P59" s="20" t="s">
        <v>171</v>
      </c>
      <c r="Q59" s="10"/>
      <c r="R59" s="19"/>
      <c r="S59" s="9">
        <v>38</v>
      </c>
      <c r="T59" s="10">
        <f t="shared" ca="1" si="8"/>
        <v>81</v>
      </c>
    </row>
    <row r="60" spans="1:20" x14ac:dyDescent="0.2">
      <c r="A60" s="16">
        <f t="shared" si="9"/>
        <v>59</v>
      </c>
      <c r="B60" s="20" t="s">
        <v>226</v>
      </c>
      <c r="C60" s="10"/>
      <c r="D60" s="19"/>
      <c r="E60" s="9">
        <v>28</v>
      </c>
      <c r="F60" s="10">
        <f t="shared" ca="1" si="6"/>
        <v>95</v>
      </c>
      <c r="H60" s="16">
        <f t="shared" si="10"/>
        <v>59</v>
      </c>
      <c r="I60" s="20" t="s">
        <v>178</v>
      </c>
      <c r="J60" s="10"/>
      <c r="K60" s="19"/>
      <c r="L60" s="9">
        <v>54</v>
      </c>
      <c r="M60" s="10">
        <f t="shared" ca="1" si="7"/>
        <v>95</v>
      </c>
      <c r="O60" s="16">
        <f t="shared" si="11"/>
        <v>59</v>
      </c>
      <c r="P60" s="20" t="s">
        <v>173</v>
      </c>
      <c r="Q60" s="10">
        <v>0</v>
      </c>
      <c r="R60" s="19"/>
      <c r="S60" s="9">
        <v>55</v>
      </c>
      <c r="T60" s="10">
        <f t="shared" ca="1" si="8"/>
        <v>95</v>
      </c>
    </row>
    <row r="61" spans="1:20" x14ac:dyDescent="0.2">
      <c r="A61" s="16">
        <f t="shared" si="9"/>
        <v>60</v>
      </c>
      <c r="B61" s="20" t="s">
        <v>227</v>
      </c>
      <c r="C61" s="10"/>
      <c r="D61" s="28" t="s">
        <v>157</v>
      </c>
      <c r="E61" s="9">
        <v>53</v>
      </c>
      <c r="F61" s="10">
        <f t="shared" ca="1" si="6"/>
        <v>70</v>
      </c>
      <c r="H61" s="16">
        <f t="shared" si="10"/>
        <v>60</v>
      </c>
      <c r="I61" s="20" t="s">
        <v>179</v>
      </c>
      <c r="J61" s="10"/>
      <c r="K61" s="19"/>
      <c r="L61" s="9">
        <v>44</v>
      </c>
      <c r="M61" s="10">
        <f t="shared" ca="1" si="7"/>
        <v>70</v>
      </c>
      <c r="O61" s="16">
        <f t="shared" si="11"/>
        <v>60</v>
      </c>
      <c r="P61" s="20" t="s">
        <v>174</v>
      </c>
      <c r="Q61" s="10"/>
      <c r="R61" s="19"/>
      <c r="S61" s="9">
        <v>34</v>
      </c>
      <c r="T61" s="10">
        <f t="shared" ca="1" si="8"/>
        <v>70</v>
      </c>
    </row>
    <row r="62" spans="1:20" x14ac:dyDescent="0.2">
      <c r="A62" s="16">
        <f t="shared" si="9"/>
        <v>61</v>
      </c>
      <c r="B62" s="20" t="s">
        <v>228</v>
      </c>
      <c r="C62" s="10"/>
      <c r="D62" s="19"/>
      <c r="E62" s="9">
        <v>52</v>
      </c>
      <c r="F62" s="10">
        <f t="shared" ca="1" si="6"/>
        <v>71</v>
      </c>
      <c r="H62" s="16">
        <f t="shared" si="10"/>
        <v>61</v>
      </c>
      <c r="I62" s="20" t="s">
        <v>180</v>
      </c>
      <c r="J62" s="10"/>
      <c r="K62" s="27" t="s">
        <v>167</v>
      </c>
      <c r="L62" s="9">
        <v>54</v>
      </c>
      <c r="M62" s="10">
        <f t="shared" ca="1" si="7"/>
        <v>71</v>
      </c>
      <c r="O62" s="16">
        <f t="shared" si="11"/>
        <v>61</v>
      </c>
      <c r="P62" s="20" t="s">
        <v>175</v>
      </c>
      <c r="Q62" s="10"/>
      <c r="R62" s="19"/>
      <c r="S62" s="9">
        <v>43</v>
      </c>
      <c r="T62" s="10">
        <f t="shared" ca="1" si="8"/>
        <v>71</v>
      </c>
    </row>
    <row r="63" spans="1:20" x14ac:dyDescent="0.2">
      <c r="A63" s="16">
        <f t="shared" si="9"/>
        <v>62</v>
      </c>
      <c r="B63" s="20" t="s">
        <v>229</v>
      </c>
      <c r="C63" s="10">
        <v>2</v>
      </c>
      <c r="D63" s="28" t="s">
        <v>157</v>
      </c>
      <c r="E63" s="9">
        <v>48</v>
      </c>
      <c r="F63" s="10">
        <f t="shared" ca="1" si="6"/>
        <v>75</v>
      </c>
      <c r="H63" s="16">
        <f t="shared" si="10"/>
        <v>62</v>
      </c>
      <c r="I63" s="20" t="s">
        <v>181</v>
      </c>
      <c r="J63" s="10"/>
      <c r="K63" s="19"/>
      <c r="L63" s="9">
        <v>54</v>
      </c>
      <c r="M63" s="10">
        <f t="shared" ca="1" si="7"/>
        <v>75</v>
      </c>
      <c r="O63" s="16">
        <f t="shared" si="11"/>
        <v>62</v>
      </c>
      <c r="P63" s="20" t="s">
        <v>178</v>
      </c>
      <c r="Q63" s="10"/>
      <c r="R63" s="19"/>
      <c r="S63" s="9">
        <v>54</v>
      </c>
      <c r="T63" s="10">
        <f t="shared" ca="1" si="8"/>
        <v>75</v>
      </c>
    </row>
    <row r="64" spans="1:20" x14ac:dyDescent="0.2">
      <c r="A64" s="16">
        <f t="shared" si="9"/>
        <v>63</v>
      </c>
      <c r="B64" s="20" t="s">
        <v>230</v>
      </c>
      <c r="C64" s="10">
        <v>3</v>
      </c>
      <c r="D64" s="28" t="s">
        <v>157</v>
      </c>
      <c r="E64" s="9">
        <v>45</v>
      </c>
      <c r="F64" s="10">
        <f t="shared" ca="1" si="6"/>
        <v>78</v>
      </c>
      <c r="H64" s="16">
        <f t="shared" si="10"/>
        <v>63</v>
      </c>
      <c r="I64" s="20" t="s">
        <v>182</v>
      </c>
      <c r="J64" s="10"/>
      <c r="K64" s="19"/>
      <c r="L64" s="9">
        <v>47</v>
      </c>
      <c r="M64" s="10">
        <f t="shared" ca="1" si="7"/>
        <v>78</v>
      </c>
      <c r="O64" s="16">
        <f t="shared" si="11"/>
        <v>63</v>
      </c>
      <c r="P64" s="20" t="s">
        <v>179</v>
      </c>
      <c r="Q64" s="10"/>
      <c r="R64" s="19"/>
      <c r="S64" s="9">
        <v>44</v>
      </c>
      <c r="T64" s="10">
        <f t="shared" ca="1" si="8"/>
        <v>78</v>
      </c>
    </row>
    <row r="65" spans="1:20" x14ac:dyDescent="0.2">
      <c r="A65" s="16">
        <f t="shared" si="9"/>
        <v>64</v>
      </c>
      <c r="B65" s="20" t="s">
        <v>231</v>
      </c>
      <c r="C65" s="10">
        <v>4</v>
      </c>
      <c r="D65" s="27" t="s">
        <v>167</v>
      </c>
      <c r="E65" s="9">
        <v>41</v>
      </c>
      <c r="F65" s="10">
        <f t="shared" ca="1" si="6"/>
        <v>82</v>
      </c>
      <c r="H65" s="16">
        <f t="shared" si="10"/>
        <v>64</v>
      </c>
      <c r="I65" s="20" t="s">
        <v>185</v>
      </c>
      <c r="J65" s="10"/>
      <c r="K65" s="19"/>
      <c r="L65" s="9">
        <v>34</v>
      </c>
      <c r="M65" s="10">
        <f t="shared" ca="1" si="7"/>
        <v>82</v>
      </c>
      <c r="O65" s="16">
        <f t="shared" si="11"/>
        <v>64</v>
      </c>
      <c r="P65" s="20" t="s">
        <v>181</v>
      </c>
      <c r="Q65" s="10"/>
      <c r="R65" s="19"/>
      <c r="S65" s="9">
        <v>54</v>
      </c>
      <c r="T65" s="10">
        <f t="shared" ca="1" si="8"/>
        <v>82</v>
      </c>
    </row>
    <row r="66" spans="1:20" x14ac:dyDescent="0.2">
      <c r="A66" s="16">
        <f t="shared" si="9"/>
        <v>65</v>
      </c>
      <c r="B66" s="20" t="s">
        <v>232</v>
      </c>
      <c r="C66" s="10">
        <v>5</v>
      </c>
      <c r="D66" s="19"/>
      <c r="E66" s="9">
        <v>55</v>
      </c>
      <c r="F66" s="10">
        <f t="shared" ref="F66:F97" ca="1" si="12">IF($E66=0," ",YEAR(TODAY())-(1900+$E66))</f>
        <v>68</v>
      </c>
      <c r="H66" s="16">
        <f t="shared" si="10"/>
        <v>65</v>
      </c>
      <c r="I66" s="20" t="s">
        <v>186</v>
      </c>
      <c r="J66" s="10"/>
      <c r="K66" s="19"/>
      <c r="L66" s="9">
        <v>44</v>
      </c>
      <c r="M66" s="10">
        <f t="shared" ref="M66:M97" ca="1" si="13">IF($E66=0," ",YEAR(TODAY())-(1900+$E66))</f>
        <v>68</v>
      </c>
      <c r="O66" s="16">
        <f t="shared" si="11"/>
        <v>65</v>
      </c>
      <c r="P66" s="20" t="s">
        <v>182</v>
      </c>
      <c r="Q66" s="10"/>
      <c r="R66" s="19"/>
      <c r="S66" s="9">
        <v>47</v>
      </c>
      <c r="T66" s="10">
        <f t="shared" ref="T66:T97" ca="1" si="14">IF($E66=0," ",YEAR(TODAY())-(1900+$E66))</f>
        <v>68</v>
      </c>
    </row>
    <row r="67" spans="1:20" x14ac:dyDescent="0.2">
      <c r="A67" s="16">
        <f t="shared" ref="A67:A103" si="15">$A66+1</f>
        <v>66</v>
      </c>
      <c r="B67" s="21" t="s">
        <v>233</v>
      </c>
      <c r="C67" s="10"/>
      <c r="D67" s="19"/>
      <c r="E67" s="11">
        <v>54</v>
      </c>
      <c r="F67" s="10">
        <f t="shared" ca="1" si="12"/>
        <v>69</v>
      </c>
      <c r="H67" s="16">
        <f t="shared" ref="H67:H103" si="16">$A66+1</f>
        <v>66</v>
      </c>
      <c r="I67" s="20" t="s">
        <v>187</v>
      </c>
      <c r="J67" s="10"/>
      <c r="K67" s="19"/>
      <c r="L67" s="9">
        <v>43</v>
      </c>
      <c r="M67" s="10">
        <f t="shared" ca="1" si="13"/>
        <v>69</v>
      </c>
      <c r="O67" s="16">
        <f t="shared" ref="O67:O103" si="17">$A66+1</f>
        <v>66</v>
      </c>
      <c r="P67" s="20" t="s">
        <v>185</v>
      </c>
      <c r="Q67" s="10"/>
      <c r="R67" s="19"/>
      <c r="S67" s="9">
        <v>34</v>
      </c>
      <c r="T67" s="10">
        <f t="shared" ca="1" si="14"/>
        <v>69</v>
      </c>
    </row>
    <row r="68" spans="1:20" x14ac:dyDescent="0.2">
      <c r="A68" s="16">
        <f t="shared" si="15"/>
        <v>67</v>
      </c>
      <c r="B68" s="20" t="s">
        <v>234</v>
      </c>
      <c r="C68" s="10">
        <v>2</v>
      </c>
      <c r="D68" s="28" t="s">
        <v>157</v>
      </c>
      <c r="E68" s="9">
        <v>40</v>
      </c>
      <c r="F68" s="10">
        <f t="shared" ca="1" si="12"/>
        <v>83</v>
      </c>
      <c r="H68" s="16">
        <f t="shared" si="16"/>
        <v>67</v>
      </c>
      <c r="I68" s="21" t="s">
        <v>189</v>
      </c>
      <c r="J68" s="10"/>
      <c r="K68" s="19"/>
      <c r="L68" s="11">
        <v>57</v>
      </c>
      <c r="M68" s="10">
        <f t="shared" ca="1" si="13"/>
        <v>83</v>
      </c>
      <c r="O68" s="16">
        <f t="shared" si="17"/>
        <v>67</v>
      </c>
      <c r="P68" s="20" t="s">
        <v>186</v>
      </c>
      <c r="Q68" s="10"/>
      <c r="R68" s="19"/>
      <c r="S68" s="9">
        <v>44</v>
      </c>
      <c r="T68" s="10">
        <f t="shared" ca="1" si="14"/>
        <v>83</v>
      </c>
    </row>
    <row r="69" spans="1:20" x14ac:dyDescent="0.2">
      <c r="A69" s="16">
        <f t="shared" si="15"/>
        <v>68</v>
      </c>
      <c r="B69" s="20" t="s">
        <v>235</v>
      </c>
      <c r="C69" s="10"/>
      <c r="D69" s="19"/>
      <c r="E69" s="9">
        <v>47</v>
      </c>
      <c r="F69" s="10">
        <f t="shared" ca="1" si="12"/>
        <v>76</v>
      </c>
      <c r="H69" s="16">
        <f t="shared" si="16"/>
        <v>68</v>
      </c>
      <c r="I69" s="20" t="s">
        <v>191</v>
      </c>
      <c r="J69" s="10"/>
      <c r="K69" s="19"/>
      <c r="L69" s="9">
        <v>35</v>
      </c>
      <c r="M69" s="10">
        <f t="shared" ca="1" si="13"/>
        <v>76</v>
      </c>
      <c r="O69" s="16">
        <f t="shared" si="17"/>
        <v>68</v>
      </c>
      <c r="P69" s="20" t="s">
        <v>187</v>
      </c>
      <c r="Q69" s="10"/>
      <c r="R69" s="19"/>
      <c r="S69" s="9">
        <v>43</v>
      </c>
      <c r="T69" s="10">
        <f t="shared" ca="1" si="14"/>
        <v>76</v>
      </c>
    </row>
    <row r="70" spans="1:20" x14ac:dyDescent="0.2">
      <c r="A70" s="16">
        <f t="shared" si="15"/>
        <v>69</v>
      </c>
      <c r="B70" s="20" t="s">
        <v>236</v>
      </c>
      <c r="C70" s="10">
        <v>7</v>
      </c>
      <c r="D70" s="19"/>
      <c r="E70" s="9">
        <v>46</v>
      </c>
      <c r="F70" s="10">
        <f t="shared" ca="1" si="12"/>
        <v>77</v>
      </c>
      <c r="H70" s="16">
        <f t="shared" si="16"/>
        <v>69</v>
      </c>
      <c r="I70" s="20" t="s">
        <v>195</v>
      </c>
      <c r="J70" s="10"/>
      <c r="K70" s="19"/>
      <c r="L70" s="9">
        <v>53</v>
      </c>
      <c r="M70" s="10">
        <f t="shared" ca="1" si="13"/>
        <v>77</v>
      </c>
      <c r="O70" s="16">
        <f t="shared" si="17"/>
        <v>69</v>
      </c>
      <c r="P70" s="21" t="s">
        <v>189</v>
      </c>
      <c r="Q70" s="10"/>
      <c r="R70" s="19"/>
      <c r="S70" s="11">
        <v>57</v>
      </c>
      <c r="T70" s="10">
        <f t="shared" ca="1" si="14"/>
        <v>77</v>
      </c>
    </row>
    <row r="71" spans="1:20" x14ac:dyDescent="0.2">
      <c r="A71" s="16">
        <f t="shared" si="15"/>
        <v>70</v>
      </c>
      <c r="B71" s="20" t="s">
        <v>237</v>
      </c>
      <c r="C71" s="10">
        <v>1</v>
      </c>
      <c r="D71" s="19"/>
      <c r="E71" s="9">
        <v>47</v>
      </c>
      <c r="F71" s="10">
        <f t="shared" ca="1" si="12"/>
        <v>76</v>
      </c>
      <c r="H71" s="16">
        <f t="shared" si="16"/>
        <v>70</v>
      </c>
      <c r="I71" s="20" t="s">
        <v>197</v>
      </c>
      <c r="J71" s="10"/>
      <c r="K71" s="28" t="s">
        <v>165</v>
      </c>
      <c r="L71" s="9">
        <v>46</v>
      </c>
      <c r="M71" s="10">
        <f t="shared" ca="1" si="13"/>
        <v>76</v>
      </c>
      <c r="O71" s="16">
        <f t="shared" si="17"/>
        <v>70</v>
      </c>
      <c r="P71" s="20" t="s">
        <v>191</v>
      </c>
      <c r="Q71" s="10"/>
      <c r="R71" s="19"/>
      <c r="S71" s="9">
        <v>35</v>
      </c>
      <c r="T71" s="10">
        <f t="shared" ca="1" si="14"/>
        <v>76</v>
      </c>
    </row>
    <row r="72" spans="1:20" x14ac:dyDescent="0.2">
      <c r="A72" s="16">
        <f t="shared" si="15"/>
        <v>71</v>
      </c>
      <c r="B72" s="20" t="s">
        <v>238</v>
      </c>
      <c r="C72" s="10">
        <v>2</v>
      </c>
      <c r="D72" s="28" t="s">
        <v>157</v>
      </c>
      <c r="E72" s="9">
        <v>55</v>
      </c>
      <c r="F72" s="10">
        <f t="shared" ca="1" si="12"/>
        <v>68</v>
      </c>
      <c r="H72" s="16">
        <f t="shared" si="16"/>
        <v>71</v>
      </c>
      <c r="I72" s="20" t="s">
        <v>199</v>
      </c>
      <c r="J72" s="10"/>
      <c r="K72" s="19"/>
      <c r="L72" s="9">
        <v>45</v>
      </c>
      <c r="M72" s="10">
        <f t="shared" ca="1" si="13"/>
        <v>68</v>
      </c>
      <c r="O72" s="16">
        <f t="shared" si="17"/>
        <v>71</v>
      </c>
      <c r="P72" s="20" t="s">
        <v>195</v>
      </c>
      <c r="Q72" s="10"/>
      <c r="R72" s="19"/>
      <c r="S72" s="9">
        <v>53</v>
      </c>
      <c r="T72" s="10">
        <f t="shared" ca="1" si="14"/>
        <v>68</v>
      </c>
    </row>
    <row r="73" spans="1:20" x14ac:dyDescent="0.2">
      <c r="A73" s="16">
        <f t="shared" si="15"/>
        <v>72</v>
      </c>
      <c r="B73" s="20" t="s">
        <v>239</v>
      </c>
      <c r="C73" s="10">
        <v>2</v>
      </c>
      <c r="D73" s="28" t="s">
        <v>165</v>
      </c>
      <c r="E73" s="9">
        <v>48</v>
      </c>
      <c r="F73" s="10">
        <f t="shared" ca="1" si="12"/>
        <v>75</v>
      </c>
      <c r="H73" s="16">
        <f t="shared" si="16"/>
        <v>72</v>
      </c>
      <c r="I73" s="21" t="s">
        <v>201</v>
      </c>
      <c r="J73" s="10"/>
      <c r="K73" s="19"/>
      <c r="L73" s="11">
        <v>54</v>
      </c>
      <c r="M73" s="10">
        <f t="shared" ca="1" si="13"/>
        <v>75</v>
      </c>
      <c r="O73" s="16">
        <f t="shared" si="17"/>
        <v>72</v>
      </c>
      <c r="P73" s="20" t="s">
        <v>199</v>
      </c>
      <c r="Q73" s="10"/>
      <c r="R73" s="19"/>
      <c r="S73" s="9">
        <v>45</v>
      </c>
      <c r="T73" s="10">
        <f t="shared" ca="1" si="14"/>
        <v>75</v>
      </c>
    </row>
    <row r="74" spans="1:20" x14ac:dyDescent="0.2">
      <c r="A74" s="16">
        <f t="shared" si="15"/>
        <v>73</v>
      </c>
      <c r="B74" s="20" t="s">
        <v>240</v>
      </c>
      <c r="C74" s="10">
        <v>4</v>
      </c>
      <c r="D74" s="27" t="s">
        <v>162</v>
      </c>
      <c r="E74" s="9">
        <v>51</v>
      </c>
      <c r="F74" s="10">
        <f t="shared" ca="1" si="12"/>
        <v>72</v>
      </c>
      <c r="H74" s="16">
        <f t="shared" si="16"/>
        <v>73</v>
      </c>
      <c r="I74" s="20" t="s">
        <v>203</v>
      </c>
      <c r="J74" s="10"/>
      <c r="K74" s="19"/>
      <c r="L74" s="9">
        <v>57</v>
      </c>
      <c r="M74" s="10">
        <f t="shared" ca="1" si="13"/>
        <v>72</v>
      </c>
      <c r="O74" s="16">
        <f t="shared" si="17"/>
        <v>73</v>
      </c>
      <c r="P74" s="21" t="s">
        <v>201</v>
      </c>
      <c r="Q74" s="10"/>
      <c r="R74" s="19"/>
      <c r="S74" s="11">
        <v>54</v>
      </c>
      <c r="T74" s="10">
        <f t="shared" ca="1" si="14"/>
        <v>72</v>
      </c>
    </row>
    <row r="75" spans="1:20" x14ac:dyDescent="0.2">
      <c r="A75" s="16">
        <f t="shared" si="15"/>
        <v>74</v>
      </c>
      <c r="B75" s="20" t="s">
        <v>241</v>
      </c>
      <c r="C75" s="10">
        <v>5</v>
      </c>
      <c r="D75" s="27" t="s">
        <v>162</v>
      </c>
      <c r="E75" s="9">
        <v>45</v>
      </c>
      <c r="F75" s="10">
        <f t="shared" ca="1" si="12"/>
        <v>78</v>
      </c>
      <c r="H75" s="16">
        <f t="shared" si="16"/>
        <v>74</v>
      </c>
      <c r="I75" s="20" t="s">
        <v>206</v>
      </c>
      <c r="J75" s="10"/>
      <c r="K75" s="19"/>
      <c r="L75" s="9">
        <v>39</v>
      </c>
      <c r="M75" s="10">
        <f t="shared" ca="1" si="13"/>
        <v>78</v>
      </c>
      <c r="O75" s="16">
        <f t="shared" si="17"/>
        <v>74</v>
      </c>
      <c r="P75" s="20" t="s">
        <v>203</v>
      </c>
      <c r="Q75" s="10"/>
      <c r="R75" s="19"/>
      <c r="S75" s="9">
        <v>57</v>
      </c>
      <c r="T75" s="10">
        <f t="shared" ca="1" si="14"/>
        <v>78</v>
      </c>
    </row>
    <row r="76" spans="1:20" x14ac:dyDescent="0.2">
      <c r="A76" s="16">
        <f t="shared" si="15"/>
        <v>75</v>
      </c>
      <c r="B76" s="21" t="s">
        <v>242</v>
      </c>
      <c r="C76" s="10"/>
      <c r="D76" s="19"/>
      <c r="E76" s="11">
        <v>40</v>
      </c>
      <c r="F76" s="10">
        <f t="shared" ca="1" si="12"/>
        <v>83</v>
      </c>
      <c r="H76" s="16">
        <f t="shared" si="16"/>
        <v>75</v>
      </c>
      <c r="I76" s="20" t="s">
        <v>208</v>
      </c>
      <c r="J76" s="10"/>
      <c r="K76" s="19"/>
      <c r="L76" s="9">
        <v>54</v>
      </c>
      <c r="M76" s="10">
        <f t="shared" ca="1" si="13"/>
        <v>83</v>
      </c>
      <c r="O76" s="16">
        <f t="shared" si="17"/>
        <v>75</v>
      </c>
      <c r="P76" s="20" t="s">
        <v>206</v>
      </c>
      <c r="Q76" s="10"/>
      <c r="R76" s="19"/>
      <c r="S76" s="9">
        <v>39</v>
      </c>
      <c r="T76" s="10">
        <f t="shared" ca="1" si="14"/>
        <v>83</v>
      </c>
    </row>
    <row r="77" spans="1:20" x14ac:dyDescent="0.2">
      <c r="A77" s="16">
        <f t="shared" si="15"/>
        <v>76</v>
      </c>
      <c r="B77" s="21" t="s">
        <v>243</v>
      </c>
      <c r="C77" s="10"/>
      <c r="D77" s="19"/>
      <c r="E77" s="11">
        <v>60</v>
      </c>
      <c r="F77" s="10">
        <f t="shared" ca="1" si="12"/>
        <v>63</v>
      </c>
      <c r="H77" s="16">
        <f t="shared" si="16"/>
        <v>76</v>
      </c>
      <c r="I77" s="20" t="s">
        <v>209</v>
      </c>
      <c r="J77" s="10"/>
      <c r="K77" s="19"/>
      <c r="L77" s="9">
        <v>58</v>
      </c>
      <c r="M77" s="10">
        <f t="shared" ca="1" si="13"/>
        <v>63</v>
      </c>
      <c r="O77" s="16">
        <f t="shared" si="17"/>
        <v>76</v>
      </c>
      <c r="P77" s="20" t="s">
        <v>208</v>
      </c>
      <c r="Q77" s="10"/>
      <c r="R77" s="19"/>
      <c r="S77" s="9">
        <v>54</v>
      </c>
      <c r="T77" s="10">
        <f t="shared" ca="1" si="14"/>
        <v>63</v>
      </c>
    </row>
    <row r="78" spans="1:20" x14ac:dyDescent="0.2">
      <c r="A78" s="16">
        <f t="shared" si="15"/>
        <v>77</v>
      </c>
      <c r="B78" s="20" t="s">
        <v>244</v>
      </c>
      <c r="C78" s="10"/>
      <c r="D78" s="19"/>
      <c r="E78" s="9">
        <v>44</v>
      </c>
      <c r="F78" s="10">
        <f t="shared" ca="1" si="12"/>
        <v>79</v>
      </c>
      <c r="H78" s="16">
        <f t="shared" si="16"/>
        <v>77</v>
      </c>
      <c r="I78" s="20" t="s">
        <v>210</v>
      </c>
      <c r="J78" s="10"/>
      <c r="K78" s="27" t="s">
        <v>162</v>
      </c>
      <c r="L78" s="9">
        <v>58</v>
      </c>
      <c r="M78" s="10">
        <f t="shared" ca="1" si="13"/>
        <v>79</v>
      </c>
      <c r="O78" s="16">
        <f t="shared" si="17"/>
        <v>77</v>
      </c>
      <c r="P78" s="20" t="s">
        <v>209</v>
      </c>
      <c r="Q78" s="10"/>
      <c r="R78" s="19"/>
      <c r="S78" s="9">
        <v>58</v>
      </c>
      <c r="T78" s="10">
        <f t="shared" ca="1" si="14"/>
        <v>79</v>
      </c>
    </row>
    <row r="79" spans="1:20" x14ac:dyDescent="0.2">
      <c r="A79" s="16">
        <f t="shared" si="15"/>
        <v>78</v>
      </c>
      <c r="B79" s="20" t="s">
        <v>245</v>
      </c>
      <c r="C79" s="10"/>
      <c r="D79" s="19"/>
      <c r="E79" s="9">
        <v>46</v>
      </c>
      <c r="F79" s="10">
        <f t="shared" ca="1" si="12"/>
        <v>77</v>
      </c>
      <c r="H79" s="16">
        <f t="shared" si="16"/>
        <v>78</v>
      </c>
      <c r="I79" s="20" t="s">
        <v>211</v>
      </c>
      <c r="J79" s="10"/>
      <c r="K79" s="19"/>
      <c r="L79" s="9">
        <v>39</v>
      </c>
      <c r="M79" s="10">
        <f t="shared" ca="1" si="13"/>
        <v>77</v>
      </c>
      <c r="O79" s="16">
        <f t="shared" si="17"/>
        <v>78</v>
      </c>
      <c r="P79" s="20" t="s">
        <v>211</v>
      </c>
      <c r="Q79" s="10"/>
      <c r="R79" s="19"/>
      <c r="S79" s="9">
        <v>39</v>
      </c>
      <c r="T79" s="10">
        <f t="shared" ca="1" si="14"/>
        <v>77</v>
      </c>
    </row>
    <row r="80" spans="1:20" x14ac:dyDescent="0.2">
      <c r="A80" s="16">
        <f t="shared" si="15"/>
        <v>79</v>
      </c>
      <c r="B80" s="20" t="s">
        <v>246</v>
      </c>
      <c r="C80" s="10">
        <v>4</v>
      </c>
      <c r="D80" s="27" t="s">
        <v>162</v>
      </c>
      <c r="E80" s="9">
        <v>41</v>
      </c>
      <c r="F80" s="10">
        <f t="shared" ca="1" si="12"/>
        <v>82</v>
      </c>
      <c r="H80" s="16">
        <f t="shared" si="16"/>
        <v>79</v>
      </c>
      <c r="I80" s="20" t="s">
        <v>218</v>
      </c>
      <c r="J80" s="10"/>
      <c r="K80" s="19"/>
      <c r="L80" s="9">
        <v>30</v>
      </c>
      <c r="M80" s="10">
        <f t="shared" ca="1" si="13"/>
        <v>82</v>
      </c>
      <c r="O80" s="16">
        <f t="shared" si="17"/>
        <v>79</v>
      </c>
      <c r="P80" s="20" t="s">
        <v>212</v>
      </c>
      <c r="Q80" s="10">
        <v>6</v>
      </c>
      <c r="R80" s="19"/>
      <c r="S80" s="9">
        <v>45</v>
      </c>
      <c r="T80" s="10">
        <f t="shared" ca="1" si="14"/>
        <v>82</v>
      </c>
    </row>
    <row r="81" spans="1:20" x14ac:dyDescent="0.2">
      <c r="A81" s="16">
        <f t="shared" si="15"/>
        <v>80</v>
      </c>
      <c r="B81" s="20" t="s">
        <v>247</v>
      </c>
      <c r="C81" s="10"/>
      <c r="D81" s="19"/>
      <c r="E81" s="9">
        <v>50</v>
      </c>
      <c r="F81" s="10">
        <f t="shared" ca="1" si="12"/>
        <v>73</v>
      </c>
      <c r="H81" s="16">
        <f t="shared" si="16"/>
        <v>80</v>
      </c>
      <c r="I81" s="20" t="s">
        <v>219</v>
      </c>
      <c r="J81" s="10"/>
      <c r="K81" s="19"/>
      <c r="L81" s="9">
        <v>51</v>
      </c>
      <c r="M81" s="10">
        <f t="shared" ca="1" si="13"/>
        <v>73</v>
      </c>
      <c r="O81" s="16">
        <f t="shared" si="17"/>
        <v>80</v>
      </c>
      <c r="P81" s="20" t="s">
        <v>213</v>
      </c>
      <c r="Q81" s="10">
        <v>2</v>
      </c>
      <c r="R81" s="19"/>
      <c r="S81" s="9">
        <v>59</v>
      </c>
      <c r="T81" s="10">
        <f t="shared" ca="1" si="14"/>
        <v>73</v>
      </c>
    </row>
    <row r="82" spans="1:20" x14ac:dyDescent="0.2">
      <c r="A82" s="16">
        <f t="shared" si="15"/>
        <v>81</v>
      </c>
      <c r="B82" s="20" t="s">
        <v>248</v>
      </c>
      <c r="C82" s="10"/>
      <c r="D82" s="19"/>
      <c r="E82" s="9">
        <v>46</v>
      </c>
      <c r="F82" s="10">
        <f t="shared" ca="1" si="12"/>
        <v>77</v>
      </c>
      <c r="H82" s="16">
        <f t="shared" si="16"/>
        <v>81</v>
      </c>
      <c r="I82" s="20" t="s">
        <v>225</v>
      </c>
      <c r="J82" s="10"/>
      <c r="K82" s="27" t="s">
        <v>162</v>
      </c>
      <c r="L82" s="9">
        <v>42</v>
      </c>
      <c r="M82" s="10">
        <f t="shared" ca="1" si="13"/>
        <v>77</v>
      </c>
      <c r="O82" s="16">
        <f t="shared" si="17"/>
        <v>81</v>
      </c>
      <c r="P82" s="20" t="s">
        <v>214</v>
      </c>
      <c r="Q82" s="10">
        <v>3</v>
      </c>
      <c r="R82" s="19"/>
      <c r="S82" s="9">
        <v>55</v>
      </c>
      <c r="T82" s="10">
        <f t="shared" ca="1" si="14"/>
        <v>77</v>
      </c>
    </row>
    <row r="83" spans="1:20" x14ac:dyDescent="0.2">
      <c r="A83" s="16">
        <f t="shared" si="15"/>
        <v>82</v>
      </c>
      <c r="B83" s="20" t="s">
        <v>249</v>
      </c>
      <c r="C83" s="10">
        <v>1</v>
      </c>
      <c r="D83" s="28" t="s">
        <v>165</v>
      </c>
      <c r="E83" s="9">
        <v>52</v>
      </c>
      <c r="F83" s="10">
        <f t="shared" ca="1" si="12"/>
        <v>71</v>
      </c>
      <c r="H83" s="16">
        <f t="shared" si="16"/>
        <v>82</v>
      </c>
      <c r="I83" s="20" t="s">
        <v>226</v>
      </c>
      <c r="J83" s="10"/>
      <c r="K83" s="19"/>
      <c r="L83" s="9">
        <v>28</v>
      </c>
      <c r="M83" s="10">
        <f t="shared" ca="1" si="13"/>
        <v>71</v>
      </c>
      <c r="O83" s="16">
        <f t="shared" si="17"/>
        <v>82</v>
      </c>
      <c r="P83" s="20" t="s">
        <v>218</v>
      </c>
      <c r="Q83" s="10"/>
      <c r="R83" s="19"/>
      <c r="S83" s="9">
        <v>30</v>
      </c>
      <c r="T83" s="10">
        <f t="shared" ca="1" si="14"/>
        <v>71</v>
      </c>
    </row>
    <row r="84" spans="1:20" x14ac:dyDescent="0.2">
      <c r="A84" s="16">
        <f t="shared" si="15"/>
        <v>83</v>
      </c>
      <c r="B84" s="20" t="s">
        <v>250</v>
      </c>
      <c r="C84" s="10"/>
      <c r="D84" s="19"/>
      <c r="E84" s="11">
        <v>45</v>
      </c>
      <c r="F84" s="10">
        <f t="shared" ca="1" si="12"/>
        <v>78</v>
      </c>
      <c r="H84" s="16">
        <f t="shared" si="16"/>
        <v>83</v>
      </c>
      <c r="I84" s="20" t="s">
        <v>227</v>
      </c>
      <c r="J84" s="10"/>
      <c r="K84" s="28" t="s">
        <v>157</v>
      </c>
      <c r="L84" s="9">
        <v>53</v>
      </c>
      <c r="M84" s="10">
        <f t="shared" ca="1" si="13"/>
        <v>78</v>
      </c>
      <c r="O84" s="16">
        <f t="shared" si="17"/>
        <v>83</v>
      </c>
      <c r="P84" s="20" t="s">
        <v>219</v>
      </c>
      <c r="Q84" s="10"/>
      <c r="R84" s="19"/>
      <c r="S84" s="9">
        <v>51</v>
      </c>
      <c r="T84" s="10">
        <f t="shared" ca="1" si="14"/>
        <v>78</v>
      </c>
    </row>
    <row r="85" spans="1:20" x14ac:dyDescent="0.2">
      <c r="A85" s="16">
        <f t="shared" si="15"/>
        <v>84</v>
      </c>
      <c r="B85" s="20" t="s">
        <v>251</v>
      </c>
      <c r="C85" s="10"/>
      <c r="D85" s="19"/>
      <c r="E85" s="11">
        <v>56</v>
      </c>
      <c r="F85" s="10">
        <f t="shared" ca="1" si="12"/>
        <v>67</v>
      </c>
      <c r="H85" s="16">
        <f t="shared" si="16"/>
        <v>84</v>
      </c>
      <c r="I85" s="20" t="s">
        <v>228</v>
      </c>
      <c r="J85" s="10"/>
      <c r="K85" s="19"/>
      <c r="L85" s="9">
        <v>52</v>
      </c>
      <c r="M85" s="10">
        <f t="shared" ca="1" si="13"/>
        <v>67</v>
      </c>
      <c r="O85" s="16">
        <f t="shared" si="17"/>
        <v>84</v>
      </c>
      <c r="P85" s="20" t="s">
        <v>226</v>
      </c>
      <c r="Q85" s="10"/>
      <c r="R85" s="19"/>
      <c r="S85" s="9">
        <v>28</v>
      </c>
      <c r="T85" s="10">
        <f t="shared" ca="1" si="14"/>
        <v>67</v>
      </c>
    </row>
    <row r="86" spans="1:20" x14ac:dyDescent="0.2">
      <c r="A86" s="16">
        <f t="shared" si="15"/>
        <v>85</v>
      </c>
      <c r="B86" s="20" t="s">
        <v>252</v>
      </c>
      <c r="C86" s="10">
        <v>2</v>
      </c>
      <c r="D86" s="28" t="s">
        <v>157</v>
      </c>
      <c r="E86" s="9">
        <v>44</v>
      </c>
      <c r="F86" s="10">
        <f t="shared" ca="1" si="12"/>
        <v>79</v>
      </c>
      <c r="H86" s="16">
        <f t="shared" si="16"/>
        <v>85</v>
      </c>
      <c r="I86" s="21" t="s">
        <v>233</v>
      </c>
      <c r="J86" s="10"/>
      <c r="K86" s="19"/>
      <c r="L86" s="11">
        <v>54</v>
      </c>
      <c r="M86" s="10">
        <f t="shared" ca="1" si="13"/>
        <v>79</v>
      </c>
      <c r="O86" s="16">
        <f t="shared" si="17"/>
        <v>85</v>
      </c>
      <c r="P86" s="20" t="s">
        <v>228</v>
      </c>
      <c r="Q86" s="10"/>
      <c r="R86" s="19"/>
      <c r="S86" s="9">
        <v>52</v>
      </c>
      <c r="T86" s="10">
        <f t="shared" ca="1" si="14"/>
        <v>79</v>
      </c>
    </row>
    <row r="87" spans="1:20" x14ac:dyDescent="0.2">
      <c r="A87" s="16">
        <f t="shared" si="15"/>
        <v>86</v>
      </c>
      <c r="B87" s="20" t="s">
        <v>253</v>
      </c>
      <c r="C87" s="10">
        <v>0</v>
      </c>
      <c r="D87" s="28" t="s">
        <v>165</v>
      </c>
      <c r="E87" s="9">
        <v>42</v>
      </c>
      <c r="F87" s="10">
        <f t="shared" ca="1" si="12"/>
        <v>81</v>
      </c>
      <c r="H87" s="16">
        <f t="shared" si="16"/>
        <v>86</v>
      </c>
      <c r="I87" s="20" t="s">
        <v>235</v>
      </c>
      <c r="J87" s="10"/>
      <c r="K87" s="19"/>
      <c r="L87" s="9">
        <v>47</v>
      </c>
      <c r="M87" s="10">
        <f t="shared" ca="1" si="13"/>
        <v>81</v>
      </c>
      <c r="O87" s="16">
        <f t="shared" si="17"/>
        <v>86</v>
      </c>
      <c r="P87" s="20" t="s">
        <v>232</v>
      </c>
      <c r="Q87" s="10">
        <v>5</v>
      </c>
      <c r="R87" s="19"/>
      <c r="S87" s="9">
        <v>55</v>
      </c>
      <c r="T87" s="10">
        <f t="shared" ca="1" si="14"/>
        <v>81</v>
      </c>
    </row>
    <row r="88" spans="1:20" x14ac:dyDescent="0.2">
      <c r="A88" s="16">
        <f t="shared" si="15"/>
        <v>87</v>
      </c>
      <c r="B88" s="20" t="s">
        <v>254</v>
      </c>
      <c r="C88" s="10"/>
      <c r="D88" s="19" t="s">
        <v>167</v>
      </c>
      <c r="E88" s="9">
        <v>34</v>
      </c>
      <c r="F88" s="10">
        <f t="shared" ca="1" si="12"/>
        <v>89</v>
      </c>
      <c r="H88" s="16">
        <f t="shared" si="16"/>
        <v>87</v>
      </c>
      <c r="I88" s="21" t="s">
        <v>242</v>
      </c>
      <c r="J88" s="10"/>
      <c r="K88" s="19"/>
      <c r="L88" s="11">
        <v>40</v>
      </c>
      <c r="M88" s="10">
        <f t="shared" ca="1" si="13"/>
        <v>89</v>
      </c>
      <c r="O88" s="16">
        <f t="shared" si="17"/>
        <v>87</v>
      </c>
      <c r="P88" s="21" t="s">
        <v>233</v>
      </c>
      <c r="Q88" s="10"/>
      <c r="R88" s="19"/>
      <c r="S88" s="11">
        <v>54</v>
      </c>
      <c r="T88" s="10">
        <f t="shared" ca="1" si="14"/>
        <v>89</v>
      </c>
    </row>
    <row r="89" spans="1:20" x14ac:dyDescent="0.2">
      <c r="A89" s="16">
        <f t="shared" si="15"/>
        <v>88</v>
      </c>
      <c r="B89" s="20" t="s">
        <v>255</v>
      </c>
      <c r="C89" s="10"/>
      <c r="D89" s="19"/>
      <c r="E89" s="9">
        <v>48</v>
      </c>
      <c r="F89" s="10">
        <f t="shared" ca="1" si="12"/>
        <v>75</v>
      </c>
      <c r="H89" s="16">
        <f t="shared" si="16"/>
        <v>88</v>
      </c>
      <c r="I89" s="21" t="s">
        <v>243</v>
      </c>
      <c r="J89" s="10"/>
      <c r="K89" s="19"/>
      <c r="L89" s="11">
        <v>60</v>
      </c>
      <c r="M89" s="10">
        <f t="shared" ca="1" si="13"/>
        <v>75</v>
      </c>
      <c r="O89" s="16">
        <f t="shared" si="17"/>
        <v>88</v>
      </c>
      <c r="P89" s="20" t="s">
        <v>235</v>
      </c>
      <c r="Q89" s="10"/>
      <c r="R89" s="19"/>
      <c r="S89" s="9">
        <v>47</v>
      </c>
      <c r="T89" s="10">
        <f t="shared" ca="1" si="14"/>
        <v>75</v>
      </c>
    </row>
    <row r="90" spans="1:20" x14ac:dyDescent="0.2">
      <c r="A90" s="16">
        <f t="shared" si="15"/>
        <v>89</v>
      </c>
      <c r="B90" s="20" t="s">
        <v>256</v>
      </c>
      <c r="C90" s="10">
        <v>0</v>
      </c>
      <c r="D90" s="28" t="s">
        <v>165</v>
      </c>
      <c r="E90" s="9">
        <v>51</v>
      </c>
      <c r="F90" s="10">
        <f t="shared" ca="1" si="12"/>
        <v>72</v>
      </c>
      <c r="H90" s="16">
        <f t="shared" si="16"/>
        <v>89</v>
      </c>
      <c r="I90" s="20" t="s">
        <v>244</v>
      </c>
      <c r="J90" s="10"/>
      <c r="K90" s="19"/>
      <c r="L90" s="9">
        <v>44</v>
      </c>
      <c r="M90" s="10">
        <f t="shared" ca="1" si="13"/>
        <v>72</v>
      </c>
      <c r="O90" s="16">
        <f t="shared" si="17"/>
        <v>89</v>
      </c>
      <c r="P90" s="20" t="s">
        <v>236</v>
      </c>
      <c r="Q90" s="10">
        <v>7</v>
      </c>
      <c r="R90" s="19"/>
      <c r="S90" s="9">
        <v>46</v>
      </c>
      <c r="T90" s="10">
        <f t="shared" ca="1" si="14"/>
        <v>72</v>
      </c>
    </row>
    <row r="91" spans="1:20" x14ac:dyDescent="0.2">
      <c r="A91" s="16">
        <f t="shared" si="15"/>
        <v>90</v>
      </c>
      <c r="B91" s="20" t="s">
        <v>257</v>
      </c>
      <c r="C91" s="10">
        <v>3</v>
      </c>
      <c r="D91" s="27" t="s">
        <v>167</v>
      </c>
      <c r="E91" s="9">
        <v>44</v>
      </c>
      <c r="F91" s="10">
        <f t="shared" ca="1" si="12"/>
        <v>79</v>
      </c>
      <c r="H91" s="16">
        <f t="shared" si="16"/>
        <v>90</v>
      </c>
      <c r="I91" s="20" t="s">
        <v>245</v>
      </c>
      <c r="J91" s="10"/>
      <c r="K91" s="19"/>
      <c r="L91" s="9">
        <v>46</v>
      </c>
      <c r="M91" s="10">
        <f t="shared" ca="1" si="13"/>
        <v>79</v>
      </c>
      <c r="O91" s="16">
        <f t="shared" si="17"/>
        <v>90</v>
      </c>
      <c r="P91" s="20" t="s">
        <v>237</v>
      </c>
      <c r="Q91" s="10">
        <v>1</v>
      </c>
      <c r="R91" s="19"/>
      <c r="S91" s="9">
        <v>47</v>
      </c>
      <c r="T91" s="10">
        <f t="shared" ca="1" si="14"/>
        <v>79</v>
      </c>
    </row>
    <row r="92" spans="1:20" x14ac:dyDescent="0.2">
      <c r="A92" s="16">
        <f t="shared" si="15"/>
        <v>91</v>
      </c>
      <c r="B92" s="20" t="s">
        <v>259</v>
      </c>
      <c r="C92" s="10">
        <v>3</v>
      </c>
      <c r="D92" s="28" t="s">
        <v>165</v>
      </c>
      <c r="E92" s="9">
        <v>50</v>
      </c>
      <c r="F92" s="10">
        <f t="shared" ca="1" si="12"/>
        <v>73</v>
      </c>
      <c r="H92" s="16">
        <f t="shared" si="16"/>
        <v>91</v>
      </c>
      <c r="I92" s="20" t="s">
        <v>247</v>
      </c>
      <c r="J92" s="10"/>
      <c r="K92" s="19"/>
      <c r="L92" s="9">
        <v>50</v>
      </c>
      <c r="M92" s="10">
        <f t="shared" ca="1" si="13"/>
        <v>73</v>
      </c>
      <c r="O92" s="16">
        <f t="shared" si="17"/>
        <v>91</v>
      </c>
      <c r="P92" s="21" t="s">
        <v>242</v>
      </c>
      <c r="Q92" s="10"/>
      <c r="R92" s="19"/>
      <c r="S92" s="11">
        <v>40</v>
      </c>
      <c r="T92" s="10">
        <f t="shared" ca="1" si="14"/>
        <v>73</v>
      </c>
    </row>
    <row r="93" spans="1:20" x14ac:dyDescent="0.2">
      <c r="A93" s="16">
        <f t="shared" si="15"/>
        <v>92</v>
      </c>
      <c r="B93" s="20" t="s">
        <v>260</v>
      </c>
      <c r="C93" s="10">
        <v>2</v>
      </c>
      <c r="D93" s="28" t="s">
        <v>157</v>
      </c>
      <c r="E93" s="9">
        <v>42</v>
      </c>
      <c r="F93" s="10">
        <f t="shared" ca="1" si="12"/>
        <v>81</v>
      </c>
      <c r="H93" s="16">
        <f t="shared" si="16"/>
        <v>92</v>
      </c>
      <c r="I93" s="20" t="s">
        <v>248</v>
      </c>
      <c r="J93" s="10"/>
      <c r="K93" s="19"/>
      <c r="L93" s="9">
        <v>46</v>
      </c>
      <c r="M93" s="10">
        <f t="shared" ca="1" si="13"/>
        <v>81</v>
      </c>
      <c r="O93" s="16">
        <f t="shared" si="17"/>
        <v>92</v>
      </c>
      <c r="P93" s="21" t="s">
        <v>243</v>
      </c>
      <c r="Q93" s="10"/>
      <c r="R93" s="19"/>
      <c r="S93" s="11">
        <v>60</v>
      </c>
      <c r="T93" s="10">
        <f t="shared" ca="1" si="14"/>
        <v>81</v>
      </c>
    </row>
    <row r="94" spans="1:20" x14ac:dyDescent="0.2">
      <c r="A94" s="16">
        <f t="shared" si="15"/>
        <v>93</v>
      </c>
      <c r="B94" s="20" t="s">
        <v>261</v>
      </c>
      <c r="C94" s="10"/>
      <c r="D94" s="19"/>
      <c r="E94" s="9">
        <v>51</v>
      </c>
      <c r="F94" s="10">
        <f t="shared" ca="1" si="12"/>
        <v>72</v>
      </c>
      <c r="H94" s="16">
        <f t="shared" si="16"/>
        <v>93</v>
      </c>
      <c r="I94" s="20" t="s">
        <v>250</v>
      </c>
      <c r="J94" s="10"/>
      <c r="K94" s="19"/>
      <c r="L94" s="11">
        <v>45</v>
      </c>
      <c r="M94" s="10">
        <f t="shared" ca="1" si="13"/>
        <v>72</v>
      </c>
      <c r="O94" s="16">
        <f t="shared" si="17"/>
        <v>93</v>
      </c>
      <c r="P94" s="20" t="s">
        <v>244</v>
      </c>
      <c r="Q94" s="10"/>
      <c r="R94" s="19"/>
      <c r="S94" s="9">
        <v>44</v>
      </c>
      <c r="T94" s="10">
        <f t="shared" ca="1" si="14"/>
        <v>72</v>
      </c>
    </row>
    <row r="95" spans="1:20" x14ac:dyDescent="0.2">
      <c r="A95" s="16">
        <f t="shared" si="15"/>
        <v>94</v>
      </c>
      <c r="B95" s="21" t="s">
        <v>262</v>
      </c>
      <c r="C95" s="10"/>
      <c r="D95" s="19"/>
      <c r="E95" s="11">
        <v>57</v>
      </c>
      <c r="F95" s="10">
        <f t="shared" ca="1" si="12"/>
        <v>66</v>
      </c>
      <c r="H95" s="16">
        <f t="shared" si="16"/>
        <v>94</v>
      </c>
      <c r="I95" s="20" t="s">
        <v>251</v>
      </c>
      <c r="J95" s="10"/>
      <c r="K95" s="19"/>
      <c r="L95" s="11">
        <v>56</v>
      </c>
      <c r="M95" s="10">
        <f t="shared" ca="1" si="13"/>
        <v>66</v>
      </c>
      <c r="O95" s="16">
        <f t="shared" si="17"/>
        <v>94</v>
      </c>
      <c r="P95" s="20" t="s">
        <v>245</v>
      </c>
      <c r="Q95" s="10"/>
      <c r="R95" s="19"/>
      <c r="S95" s="9">
        <v>46</v>
      </c>
      <c r="T95" s="10">
        <f t="shared" ca="1" si="14"/>
        <v>66</v>
      </c>
    </row>
    <row r="96" spans="1:20" x14ac:dyDescent="0.2">
      <c r="A96" s="16">
        <f t="shared" si="15"/>
        <v>95</v>
      </c>
      <c r="B96" s="20" t="s">
        <v>263</v>
      </c>
      <c r="C96" s="10">
        <v>3</v>
      </c>
      <c r="D96" s="27" t="s">
        <v>167</v>
      </c>
      <c r="E96" s="9">
        <v>58</v>
      </c>
      <c r="F96" s="10">
        <f t="shared" ca="1" si="12"/>
        <v>65</v>
      </c>
      <c r="H96" s="16">
        <f t="shared" si="16"/>
        <v>95</v>
      </c>
      <c r="I96" s="20" t="s">
        <v>254</v>
      </c>
      <c r="J96" s="10"/>
      <c r="K96" s="27" t="s">
        <v>167</v>
      </c>
      <c r="L96" s="9">
        <v>34</v>
      </c>
      <c r="M96" s="10">
        <f t="shared" ca="1" si="13"/>
        <v>65</v>
      </c>
      <c r="O96" s="16">
        <f t="shared" si="17"/>
        <v>95</v>
      </c>
      <c r="P96" s="20" t="s">
        <v>247</v>
      </c>
      <c r="Q96" s="10"/>
      <c r="R96" s="19"/>
      <c r="S96" s="9">
        <v>50</v>
      </c>
      <c r="T96" s="10">
        <f t="shared" ca="1" si="14"/>
        <v>65</v>
      </c>
    </row>
    <row r="97" spans="1:20" x14ac:dyDescent="0.2">
      <c r="A97" s="16">
        <f t="shared" si="15"/>
        <v>96</v>
      </c>
      <c r="B97" s="20" t="s">
        <v>264</v>
      </c>
      <c r="C97" s="10">
        <v>2</v>
      </c>
      <c r="D97" s="28" t="s">
        <v>165</v>
      </c>
      <c r="E97" s="9">
        <v>36</v>
      </c>
      <c r="F97" s="10">
        <f t="shared" ca="1" si="12"/>
        <v>87</v>
      </c>
      <c r="H97" s="16">
        <f t="shared" si="16"/>
        <v>96</v>
      </c>
      <c r="I97" s="20" t="s">
        <v>255</v>
      </c>
      <c r="J97" s="10"/>
      <c r="K97" s="19"/>
      <c r="L97" s="9">
        <v>48</v>
      </c>
      <c r="M97" s="10">
        <f t="shared" ca="1" si="13"/>
        <v>87</v>
      </c>
      <c r="O97" s="16">
        <f t="shared" si="17"/>
        <v>96</v>
      </c>
      <c r="P97" s="20" t="s">
        <v>248</v>
      </c>
      <c r="Q97" s="10"/>
      <c r="R97" s="19"/>
      <c r="S97" s="9">
        <v>46</v>
      </c>
      <c r="T97" s="10">
        <f t="shared" ca="1" si="14"/>
        <v>87</v>
      </c>
    </row>
    <row r="98" spans="1:20" x14ac:dyDescent="0.2">
      <c r="A98" s="16">
        <f t="shared" si="15"/>
        <v>97</v>
      </c>
      <c r="B98" s="20" t="s">
        <v>265</v>
      </c>
      <c r="C98" s="10"/>
      <c r="D98" s="28" t="s">
        <v>165</v>
      </c>
      <c r="E98" s="9">
        <v>45</v>
      </c>
      <c r="F98" s="10">
        <f t="shared" ref="F98:F103" ca="1" si="18">IF($E98=0," ",YEAR(TODAY())-(1900+$E98))</f>
        <v>78</v>
      </c>
      <c r="H98" s="16">
        <f t="shared" si="16"/>
        <v>97</v>
      </c>
      <c r="I98" s="20" t="s">
        <v>261</v>
      </c>
      <c r="J98" s="10"/>
      <c r="K98" s="19"/>
      <c r="L98" s="9">
        <v>51</v>
      </c>
      <c r="M98" s="10">
        <f t="shared" ref="M98:M103" ca="1" si="19">IF($E98=0," ",YEAR(TODAY())-(1900+$E98))</f>
        <v>78</v>
      </c>
      <c r="O98" s="16">
        <f t="shared" si="17"/>
        <v>97</v>
      </c>
      <c r="P98" s="20" t="s">
        <v>250</v>
      </c>
      <c r="Q98" s="10"/>
      <c r="R98" s="19"/>
      <c r="S98" s="11">
        <v>45</v>
      </c>
      <c r="T98" s="10">
        <f t="shared" ref="T98:T103" ca="1" si="20">IF($E98=0," ",YEAR(TODAY())-(1900+$E98))</f>
        <v>78</v>
      </c>
    </row>
    <row r="99" spans="1:20" x14ac:dyDescent="0.2">
      <c r="A99" s="16">
        <f t="shared" si="15"/>
        <v>98</v>
      </c>
      <c r="B99" s="20" t="s">
        <v>266</v>
      </c>
      <c r="C99" s="10">
        <v>3</v>
      </c>
      <c r="D99" s="28" t="s">
        <v>157</v>
      </c>
      <c r="E99" s="9">
        <v>47</v>
      </c>
      <c r="F99" s="10">
        <f t="shared" ca="1" si="18"/>
        <v>76</v>
      </c>
      <c r="H99" s="16">
        <f t="shared" si="16"/>
        <v>98</v>
      </c>
      <c r="I99" s="21" t="s">
        <v>262</v>
      </c>
      <c r="J99" s="10"/>
      <c r="K99" s="19"/>
      <c r="L99" s="11">
        <v>57</v>
      </c>
      <c r="M99" s="10">
        <f t="shared" ca="1" si="19"/>
        <v>76</v>
      </c>
      <c r="O99" s="16">
        <f t="shared" si="17"/>
        <v>98</v>
      </c>
      <c r="P99" s="20" t="s">
        <v>251</v>
      </c>
      <c r="Q99" s="10"/>
      <c r="R99" s="19"/>
      <c r="S99" s="11">
        <v>56</v>
      </c>
      <c r="T99" s="10">
        <f t="shared" ca="1" si="20"/>
        <v>76</v>
      </c>
    </row>
    <row r="100" spans="1:20" x14ac:dyDescent="0.2">
      <c r="A100" s="16">
        <f t="shared" si="15"/>
        <v>99</v>
      </c>
      <c r="B100" s="20" t="s">
        <v>267</v>
      </c>
      <c r="C100" s="10"/>
      <c r="D100" s="27" t="s">
        <v>167</v>
      </c>
      <c r="E100" s="9">
        <v>43</v>
      </c>
      <c r="F100" s="10">
        <f t="shared" ca="1" si="18"/>
        <v>80</v>
      </c>
      <c r="H100" s="16">
        <f t="shared" si="16"/>
        <v>99</v>
      </c>
      <c r="I100" s="20" t="s">
        <v>265</v>
      </c>
      <c r="J100" s="10"/>
      <c r="K100" s="28" t="s">
        <v>165</v>
      </c>
      <c r="L100" s="9">
        <v>45</v>
      </c>
      <c r="M100" s="10">
        <f t="shared" ca="1" si="19"/>
        <v>80</v>
      </c>
      <c r="O100" s="16">
        <f t="shared" si="17"/>
        <v>99</v>
      </c>
      <c r="P100" s="20" t="s">
        <v>255</v>
      </c>
      <c r="Q100" s="10"/>
      <c r="R100" s="19"/>
      <c r="S100" s="9">
        <v>48</v>
      </c>
      <c r="T100" s="10">
        <f t="shared" ca="1" si="20"/>
        <v>80</v>
      </c>
    </row>
    <row r="101" spans="1:20" x14ac:dyDescent="0.2">
      <c r="A101" s="16">
        <f t="shared" si="15"/>
        <v>100</v>
      </c>
      <c r="B101" s="20" t="s">
        <v>268</v>
      </c>
      <c r="C101" s="10">
        <v>2</v>
      </c>
      <c r="D101" s="28" t="s">
        <v>157</v>
      </c>
      <c r="E101" s="9">
        <v>39</v>
      </c>
      <c r="F101" s="10">
        <f t="shared" ca="1" si="18"/>
        <v>84</v>
      </c>
      <c r="H101" s="16">
        <f t="shared" si="16"/>
        <v>100</v>
      </c>
      <c r="I101" s="20" t="s">
        <v>267</v>
      </c>
      <c r="J101" s="10"/>
      <c r="K101" s="27" t="s">
        <v>167</v>
      </c>
      <c r="L101" s="9">
        <v>43</v>
      </c>
      <c r="M101" s="10">
        <f t="shared" ca="1" si="19"/>
        <v>84</v>
      </c>
      <c r="O101" s="16">
        <f t="shared" si="17"/>
        <v>100</v>
      </c>
      <c r="P101" s="20" t="s">
        <v>261</v>
      </c>
      <c r="Q101" s="10"/>
      <c r="R101" s="19"/>
      <c r="S101" s="9">
        <v>51</v>
      </c>
      <c r="T101" s="10">
        <f t="shared" ca="1" si="20"/>
        <v>84</v>
      </c>
    </row>
    <row r="102" spans="1:20" x14ac:dyDescent="0.2">
      <c r="A102" s="16">
        <f t="shared" si="15"/>
        <v>101</v>
      </c>
      <c r="B102" s="20" t="s">
        <v>269</v>
      </c>
      <c r="C102" s="10"/>
      <c r="D102" s="19"/>
      <c r="E102" s="9">
        <v>42</v>
      </c>
      <c r="F102" s="10">
        <f t="shared" ca="1" si="18"/>
        <v>81</v>
      </c>
      <c r="H102" s="16">
        <f t="shared" si="16"/>
        <v>101</v>
      </c>
      <c r="I102" s="20" t="s">
        <v>269</v>
      </c>
      <c r="J102" s="10"/>
      <c r="K102" s="19"/>
      <c r="L102" s="9">
        <v>42</v>
      </c>
      <c r="M102" s="10">
        <f t="shared" ca="1" si="19"/>
        <v>81</v>
      </c>
      <c r="O102" s="16">
        <f t="shared" si="17"/>
        <v>101</v>
      </c>
      <c r="P102" s="21" t="s">
        <v>262</v>
      </c>
      <c r="Q102" s="10"/>
      <c r="R102" s="19"/>
      <c r="S102" s="11">
        <v>57</v>
      </c>
      <c r="T102" s="10">
        <f t="shared" ca="1" si="20"/>
        <v>81</v>
      </c>
    </row>
    <row r="103" spans="1:20" ht="19.5" thickBot="1" x14ac:dyDescent="0.25">
      <c r="A103" s="42">
        <f t="shared" si="15"/>
        <v>102</v>
      </c>
      <c r="B103" s="43" t="s">
        <v>270</v>
      </c>
      <c r="C103" s="44"/>
      <c r="D103" s="45" t="s">
        <v>165</v>
      </c>
      <c r="E103" s="46">
        <v>40</v>
      </c>
      <c r="F103" s="44">
        <f t="shared" ca="1" si="18"/>
        <v>83</v>
      </c>
      <c r="H103" s="42">
        <f t="shared" si="16"/>
        <v>102</v>
      </c>
      <c r="I103" s="43" t="s">
        <v>270</v>
      </c>
      <c r="J103" s="44"/>
      <c r="K103" s="45" t="s">
        <v>165</v>
      </c>
      <c r="L103" s="46">
        <v>40</v>
      </c>
      <c r="M103" s="44">
        <f t="shared" ca="1" si="19"/>
        <v>83</v>
      </c>
      <c r="O103" s="42">
        <f t="shared" si="17"/>
        <v>102</v>
      </c>
      <c r="P103" s="43" t="s">
        <v>269</v>
      </c>
      <c r="Q103" s="44"/>
      <c r="R103" s="48"/>
      <c r="S103" s="46">
        <v>42</v>
      </c>
      <c r="T103" s="44">
        <f t="shared" ca="1" si="20"/>
        <v>83</v>
      </c>
    </row>
    <row r="104" spans="1:20" ht="19.5" thickTop="1" x14ac:dyDescent="0.2"/>
  </sheetData>
  <autoFilter ref="P1:T1" xr:uid="{6845832C-F34F-4A22-A0FE-418DB7347CEF}">
    <sortState xmlns:xlrd2="http://schemas.microsoft.com/office/spreadsheetml/2017/richdata2" ref="P2:T103">
      <sortCondition ref="R1"/>
    </sortState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57E1-165F-4DE2-AC55-45ECCBDC4C4E}">
  <sheetPr codeName="Sheet2"/>
  <dimension ref="A1:S52"/>
  <sheetViews>
    <sheetView workbookViewId="0">
      <selection activeCell="O2" sqref="O2:O52"/>
    </sheetView>
  </sheetViews>
  <sheetFormatPr defaultColWidth="9.140625" defaultRowHeight="18.75" x14ac:dyDescent="0.2"/>
  <cols>
    <col min="1" max="1" width="5.7109375" style="1" customWidth="1"/>
    <col min="2" max="2" width="16.7109375" style="17" bestFit="1" customWidth="1"/>
    <col min="3" max="3" width="16.5703125" style="17" bestFit="1" customWidth="1"/>
    <col min="4" max="4" width="3.7109375" style="2" customWidth="1"/>
    <col min="5" max="5" width="4.7109375" style="2" customWidth="1"/>
    <col min="6" max="6" width="7.7109375" style="1" customWidth="1"/>
    <col min="7" max="7" width="1.7109375" style="15" customWidth="1"/>
    <col min="8" max="8" width="11.85546875" style="3" bestFit="1" customWidth="1"/>
    <col min="9" max="9" width="4.7109375" style="3" customWidth="1"/>
    <col min="10" max="10" width="1.7109375" style="15" customWidth="1"/>
    <col min="11" max="11" width="7.7109375" style="13" customWidth="1"/>
    <col min="12" max="12" width="12.5703125" style="35" bestFit="1" customWidth="1"/>
    <col min="13" max="13" width="16.42578125" style="3" bestFit="1" customWidth="1"/>
    <col min="14" max="14" width="3.7109375" style="3" customWidth="1"/>
    <col min="15" max="15" width="4.7109375" style="3" customWidth="1"/>
    <col min="16" max="16" width="7.7109375" style="3" customWidth="1"/>
    <col min="17" max="17" width="1.7109375" style="3" customWidth="1"/>
    <col min="18" max="19" width="8.7109375" customWidth="1"/>
    <col min="20" max="16384" width="9.140625" style="3"/>
  </cols>
  <sheetData>
    <row r="1" spans="1:16" s="39" customFormat="1" ht="20.25" thickTop="1" thickBot="1" x14ac:dyDescent="0.25">
      <c r="A1" s="5" t="s">
        <v>155</v>
      </c>
      <c r="B1" s="4" t="s">
        <v>1</v>
      </c>
      <c r="C1" s="4" t="s">
        <v>0</v>
      </c>
      <c r="D1" s="12" t="s">
        <v>271</v>
      </c>
      <c r="E1" s="25" t="s">
        <v>272</v>
      </c>
      <c r="F1" s="12" t="s">
        <v>5</v>
      </c>
      <c r="G1" s="23"/>
      <c r="H1" s="3"/>
      <c r="I1" s="3"/>
      <c r="J1" s="22"/>
      <c r="K1" s="4" t="s">
        <v>155</v>
      </c>
      <c r="L1" s="4" t="s">
        <v>1</v>
      </c>
      <c r="M1" s="38" t="s">
        <v>0</v>
      </c>
      <c r="N1" s="4" t="s">
        <v>271</v>
      </c>
      <c r="O1" s="37" t="s">
        <v>272</v>
      </c>
      <c r="P1" s="4" t="s">
        <v>5</v>
      </c>
    </row>
    <row r="2" spans="1:16" ht="20.100000000000001" customHeight="1" thickTop="1" x14ac:dyDescent="0.2">
      <c r="A2" s="14">
        <v>1</v>
      </c>
      <c r="B2" s="29" t="s">
        <v>29</v>
      </c>
      <c r="C2" s="33" t="s">
        <v>51</v>
      </c>
      <c r="D2" s="7"/>
      <c r="E2" s="26" t="s">
        <v>157</v>
      </c>
      <c r="F2" s="8">
        <v>40</v>
      </c>
      <c r="G2" s="24"/>
      <c r="K2" s="16">
        <f>$A52+1</f>
        <v>52</v>
      </c>
      <c r="L2" s="30" t="s">
        <v>8</v>
      </c>
      <c r="M2" s="49" t="s">
        <v>102</v>
      </c>
      <c r="N2" s="10"/>
      <c r="O2" s="19"/>
      <c r="P2" s="9">
        <v>51</v>
      </c>
    </row>
    <row r="3" spans="1:16" ht="20.100000000000001" customHeight="1" x14ac:dyDescent="0.2">
      <c r="A3" s="16">
        <f t="shared" ref="A3:A52" si="0">$A2+1</f>
        <v>2</v>
      </c>
      <c r="B3" s="30" t="s">
        <v>11</v>
      </c>
      <c r="C3" s="34" t="s">
        <v>52</v>
      </c>
      <c r="D3" s="10"/>
      <c r="E3" s="19"/>
      <c r="F3" s="11">
        <v>38</v>
      </c>
      <c r="G3" s="24"/>
      <c r="K3" s="36">
        <f t="shared" ref="K3:K34" si="1">$K2+1</f>
        <v>53</v>
      </c>
      <c r="L3" s="29" t="s">
        <v>41</v>
      </c>
      <c r="M3" s="50" t="s">
        <v>103</v>
      </c>
      <c r="N3" s="7">
        <v>3</v>
      </c>
      <c r="O3" s="26" t="s">
        <v>165</v>
      </c>
      <c r="P3" s="6">
        <v>45</v>
      </c>
    </row>
    <row r="4" spans="1:16" ht="20.100000000000001" customHeight="1" x14ac:dyDescent="0.2">
      <c r="A4" s="16">
        <f t="shared" si="0"/>
        <v>3</v>
      </c>
      <c r="B4" s="30" t="s">
        <v>42</v>
      </c>
      <c r="C4" s="34" t="s">
        <v>53</v>
      </c>
      <c r="D4" s="10">
        <v>1</v>
      </c>
      <c r="E4" s="19"/>
      <c r="F4" s="9">
        <v>51</v>
      </c>
      <c r="G4" s="24"/>
      <c r="K4" s="16">
        <f t="shared" si="1"/>
        <v>54</v>
      </c>
      <c r="L4" s="30" t="s">
        <v>104</v>
      </c>
      <c r="M4" s="49" t="s">
        <v>105</v>
      </c>
      <c r="N4" s="10">
        <v>4</v>
      </c>
      <c r="O4" s="27" t="s">
        <v>167</v>
      </c>
      <c r="P4" s="9">
        <v>48</v>
      </c>
    </row>
    <row r="5" spans="1:16" ht="20.100000000000001" customHeight="1" x14ac:dyDescent="0.2">
      <c r="A5" s="16">
        <f t="shared" si="0"/>
        <v>4</v>
      </c>
      <c r="B5" s="30" t="s">
        <v>42</v>
      </c>
      <c r="C5" s="34" t="s">
        <v>54</v>
      </c>
      <c r="D5" s="10"/>
      <c r="E5" s="19"/>
      <c r="F5" s="9">
        <v>54</v>
      </c>
      <c r="G5" s="24"/>
      <c r="K5" s="16">
        <f t="shared" si="1"/>
        <v>55</v>
      </c>
      <c r="L5" s="30" t="s">
        <v>106</v>
      </c>
      <c r="M5" s="49" t="s">
        <v>77</v>
      </c>
      <c r="N5" s="10">
        <v>4</v>
      </c>
      <c r="O5" s="27" t="s">
        <v>167</v>
      </c>
      <c r="P5" s="9">
        <v>54</v>
      </c>
    </row>
    <row r="6" spans="1:16" ht="20.100000000000001" customHeight="1" x14ac:dyDescent="0.2">
      <c r="A6" s="16">
        <f t="shared" si="0"/>
        <v>5</v>
      </c>
      <c r="B6" s="30" t="s">
        <v>18</v>
      </c>
      <c r="C6" s="34" t="s">
        <v>55</v>
      </c>
      <c r="D6" s="10">
        <v>7</v>
      </c>
      <c r="E6" s="27" t="s">
        <v>162</v>
      </c>
      <c r="F6" s="9">
        <v>55</v>
      </c>
      <c r="G6" s="24"/>
      <c r="K6" s="16">
        <f t="shared" si="1"/>
        <v>56</v>
      </c>
      <c r="L6" s="30" t="s">
        <v>107</v>
      </c>
      <c r="M6" s="49" t="s">
        <v>108</v>
      </c>
      <c r="N6" s="10">
        <v>2</v>
      </c>
      <c r="O6" s="28" t="s">
        <v>165</v>
      </c>
      <c r="P6" s="9">
        <v>50</v>
      </c>
    </row>
    <row r="7" spans="1:16" ht="20.100000000000001" customHeight="1" x14ac:dyDescent="0.2">
      <c r="A7" s="16">
        <f t="shared" si="0"/>
        <v>6</v>
      </c>
      <c r="B7" s="30" t="s">
        <v>21</v>
      </c>
      <c r="C7" s="34" t="s">
        <v>56</v>
      </c>
      <c r="D7" s="10"/>
      <c r="E7" s="19"/>
      <c r="F7" s="9">
        <v>58</v>
      </c>
      <c r="G7" s="24"/>
      <c r="K7" s="16">
        <f t="shared" si="1"/>
        <v>57</v>
      </c>
      <c r="L7" s="30" t="s">
        <v>32</v>
      </c>
      <c r="M7" s="49" t="s">
        <v>109</v>
      </c>
      <c r="N7" s="10">
        <v>3</v>
      </c>
      <c r="O7" s="28" t="s">
        <v>157</v>
      </c>
      <c r="P7" s="9">
        <v>56</v>
      </c>
    </row>
    <row r="8" spans="1:16" ht="20.100000000000001" customHeight="1" x14ac:dyDescent="0.2">
      <c r="A8" s="16">
        <f t="shared" si="0"/>
        <v>7</v>
      </c>
      <c r="B8" s="30" t="s">
        <v>21</v>
      </c>
      <c r="C8" s="34" t="s">
        <v>57</v>
      </c>
      <c r="D8" s="10">
        <v>0</v>
      </c>
      <c r="E8" s="28" t="s">
        <v>165</v>
      </c>
      <c r="F8" s="9">
        <v>52</v>
      </c>
      <c r="G8" s="24"/>
      <c r="K8" s="16">
        <f t="shared" si="1"/>
        <v>58</v>
      </c>
      <c r="L8" s="30" t="s">
        <v>32</v>
      </c>
      <c r="M8" s="49" t="s">
        <v>55</v>
      </c>
      <c r="N8" s="10"/>
      <c r="O8" s="27" t="s">
        <v>162</v>
      </c>
      <c r="P8" s="9">
        <v>42</v>
      </c>
    </row>
    <row r="9" spans="1:16" ht="20.100000000000001" customHeight="1" x14ac:dyDescent="0.2">
      <c r="A9" s="16">
        <f t="shared" si="0"/>
        <v>8</v>
      </c>
      <c r="B9" s="30" t="s">
        <v>21</v>
      </c>
      <c r="C9" s="34" t="s">
        <v>58</v>
      </c>
      <c r="D9" s="10">
        <v>5</v>
      </c>
      <c r="E9" s="27" t="s">
        <v>167</v>
      </c>
      <c r="F9" s="9">
        <v>51</v>
      </c>
      <c r="G9" s="24"/>
      <c r="K9" s="16">
        <f t="shared" si="1"/>
        <v>59</v>
      </c>
      <c r="L9" s="30" t="s">
        <v>32</v>
      </c>
      <c r="M9" s="49" t="s">
        <v>72</v>
      </c>
      <c r="N9" s="10"/>
      <c r="O9" s="19"/>
      <c r="P9" s="9">
        <v>28</v>
      </c>
    </row>
    <row r="10" spans="1:16" ht="20.100000000000001" customHeight="1" x14ac:dyDescent="0.2">
      <c r="A10" s="16">
        <f t="shared" si="0"/>
        <v>9</v>
      </c>
      <c r="B10" s="30" t="s">
        <v>21</v>
      </c>
      <c r="C10" s="34" t="s">
        <v>59</v>
      </c>
      <c r="D10" s="10"/>
      <c r="E10" s="19"/>
      <c r="F10" s="9">
        <v>45</v>
      </c>
      <c r="G10" s="24"/>
      <c r="K10" s="16">
        <f t="shared" si="1"/>
        <v>60</v>
      </c>
      <c r="L10" s="30" t="s">
        <v>110</v>
      </c>
      <c r="M10" s="49" t="s">
        <v>52</v>
      </c>
      <c r="N10" s="10"/>
      <c r="O10" s="28" t="s">
        <v>157</v>
      </c>
      <c r="P10" s="9">
        <v>53</v>
      </c>
    </row>
    <row r="11" spans="1:16" ht="20.100000000000001" customHeight="1" x14ac:dyDescent="0.2">
      <c r="A11" s="16">
        <f t="shared" si="0"/>
        <v>10</v>
      </c>
      <c r="B11" s="30" t="s">
        <v>21</v>
      </c>
      <c r="C11" s="34" t="s">
        <v>52</v>
      </c>
      <c r="D11" s="10"/>
      <c r="E11" s="19"/>
      <c r="F11" s="9">
        <v>43</v>
      </c>
      <c r="G11" s="24"/>
      <c r="K11" s="16">
        <f t="shared" si="1"/>
        <v>61</v>
      </c>
      <c r="L11" s="30" t="s">
        <v>7</v>
      </c>
      <c r="M11" s="49" t="s">
        <v>111</v>
      </c>
      <c r="N11" s="10"/>
      <c r="O11" s="19"/>
      <c r="P11" s="9">
        <v>52</v>
      </c>
    </row>
    <row r="12" spans="1:16" ht="20.100000000000001" customHeight="1" x14ac:dyDescent="0.2">
      <c r="A12" s="16">
        <f t="shared" si="0"/>
        <v>11</v>
      </c>
      <c r="B12" s="30" t="s">
        <v>21</v>
      </c>
      <c r="C12" s="34" t="s">
        <v>60</v>
      </c>
      <c r="D12" s="10"/>
      <c r="E12" s="19"/>
      <c r="F12" s="9">
        <v>40</v>
      </c>
      <c r="G12" s="24"/>
      <c r="K12" s="16">
        <f t="shared" si="1"/>
        <v>62</v>
      </c>
      <c r="L12" s="30" t="s">
        <v>7</v>
      </c>
      <c r="M12" s="49" t="s">
        <v>112</v>
      </c>
      <c r="N12" s="10">
        <v>2</v>
      </c>
      <c r="O12" s="28" t="s">
        <v>157</v>
      </c>
      <c r="P12" s="9">
        <v>48</v>
      </c>
    </row>
    <row r="13" spans="1:16" ht="20.100000000000001" customHeight="1" x14ac:dyDescent="0.2">
      <c r="A13" s="16">
        <f t="shared" si="0"/>
        <v>12</v>
      </c>
      <c r="B13" s="30" t="s">
        <v>21</v>
      </c>
      <c r="C13" s="34" t="s">
        <v>61</v>
      </c>
      <c r="D13" s="10">
        <v>5</v>
      </c>
      <c r="E13" s="27" t="s">
        <v>167</v>
      </c>
      <c r="F13" s="9">
        <v>33</v>
      </c>
      <c r="G13" s="24"/>
      <c r="K13" s="16">
        <f t="shared" si="1"/>
        <v>63</v>
      </c>
      <c r="L13" s="30" t="s">
        <v>49</v>
      </c>
      <c r="M13" s="49" t="s">
        <v>113</v>
      </c>
      <c r="N13" s="10">
        <v>3</v>
      </c>
      <c r="O13" s="28" t="s">
        <v>157</v>
      </c>
      <c r="P13" s="9">
        <v>45</v>
      </c>
    </row>
    <row r="14" spans="1:16" ht="20.100000000000001" customHeight="1" x14ac:dyDescent="0.2">
      <c r="A14" s="16">
        <f t="shared" si="0"/>
        <v>13</v>
      </c>
      <c r="B14" s="30" t="s">
        <v>21</v>
      </c>
      <c r="C14" s="34" t="s">
        <v>60</v>
      </c>
      <c r="D14" s="10"/>
      <c r="E14" s="19"/>
      <c r="F14" s="9">
        <v>38</v>
      </c>
      <c r="G14" s="24"/>
      <c r="K14" s="16">
        <f t="shared" si="1"/>
        <v>64</v>
      </c>
      <c r="L14" s="30" t="s">
        <v>49</v>
      </c>
      <c r="M14" s="49" t="s">
        <v>114</v>
      </c>
      <c r="N14" s="10">
        <v>4</v>
      </c>
      <c r="O14" s="27" t="s">
        <v>167</v>
      </c>
      <c r="P14" s="9">
        <v>41</v>
      </c>
    </row>
    <row r="15" spans="1:16" ht="20.100000000000001" customHeight="1" x14ac:dyDescent="0.2">
      <c r="A15" s="16">
        <f t="shared" si="0"/>
        <v>14</v>
      </c>
      <c r="B15" s="30" t="s">
        <v>62</v>
      </c>
      <c r="C15" s="34" t="s">
        <v>63</v>
      </c>
      <c r="D15" s="10">
        <v>0</v>
      </c>
      <c r="E15" s="19"/>
      <c r="F15" s="9">
        <v>55</v>
      </c>
      <c r="G15" s="24"/>
      <c r="K15" s="16">
        <f t="shared" si="1"/>
        <v>65</v>
      </c>
      <c r="L15" s="30" t="s">
        <v>115</v>
      </c>
      <c r="M15" s="49" t="s">
        <v>116</v>
      </c>
      <c r="N15" s="10">
        <v>5</v>
      </c>
      <c r="O15" s="19"/>
      <c r="P15" s="9">
        <v>55</v>
      </c>
    </row>
    <row r="16" spans="1:16" ht="20.100000000000001" customHeight="1" x14ac:dyDescent="0.2">
      <c r="A16" s="16">
        <f t="shared" si="0"/>
        <v>15</v>
      </c>
      <c r="B16" s="30" t="s">
        <v>48</v>
      </c>
      <c r="C16" s="34" t="s">
        <v>64</v>
      </c>
      <c r="D16" s="10"/>
      <c r="E16" s="19"/>
      <c r="F16" s="9">
        <v>34</v>
      </c>
      <c r="G16" s="24"/>
      <c r="K16" s="16">
        <f t="shared" si="1"/>
        <v>66</v>
      </c>
      <c r="L16" s="31" t="s">
        <v>117</v>
      </c>
      <c r="M16" s="51" t="s">
        <v>118</v>
      </c>
      <c r="N16" s="10"/>
      <c r="O16" s="19"/>
      <c r="P16" s="11">
        <v>54</v>
      </c>
    </row>
    <row r="17" spans="1:16" ht="20.100000000000001" customHeight="1" x14ac:dyDescent="0.2">
      <c r="A17" s="16">
        <f t="shared" si="0"/>
        <v>16</v>
      </c>
      <c r="B17" s="30" t="s">
        <v>44</v>
      </c>
      <c r="C17" s="34" t="s">
        <v>65</v>
      </c>
      <c r="D17" s="10"/>
      <c r="E17" s="19"/>
      <c r="F17" s="9">
        <v>43</v>
      </c>
      <c r="G17" s="24"/>
      <c r="K17" s="16">
        <f t="shared" si="1"/>
        <v>67</v>
      </c>
      <c r="L17" s="30" t="s">
        <v>28</v>
      </c>
      <c r="M17" s="49" t="s">
        <v>60</v>
      </c>
      <c r="N17" s="10">
        <v>2</v>
      </c>
      <c r="O17" s="28" t="s">
        <v>157</v>
      </c>
      <c r="P17" s="9">
        <v>40</v>
      </c>
    </row>
    <row r="18" spans="1:16" ht="20.100000000000001" customHeight="1" x14ac:dyDescent="0.2">
      <c r="A18" s="16">
        <f t="shared" si="0"/>
        <v>17</v>
      </c>
      <c r="B18" s="30" t="s">
        <v>27</v>
      </c>
      <c r="C18" s="34" t="s">
        <v>66</v>
      </c>
      <c r="D18" s="10">
        <v>5</v>
      </c>
      <c r="E18" s="27" t="s">
        <v>167</v>
      </c>
      <c r="F18" s="9">
        <v>57</v>
      </c>
      <c r="G18" s="24"/>
      <c r="K18" s="16">
        <f t="shared" si="1"/>
        <v>68</v>
      </c>
      <c r="L18" s="30" t="s">
        <v>23</v>
      </c>
      <c r="M18" s="49" t="s">
        <v>119</v>
      </c>
      <c r="N18" s="10"/>
      <c r="O18" s="19"/>
      <c r="P18" s="9">
        <v>47</v>
      </c>
    </row>
    <row r="19" spans="1:16" ht="20.100000000000001" customHeight="1" x14ac:dyDescent="0.2">
      <c r="A19" s="16">
        <f t="shared" si="0"/>
        <v>18</v>
      </c>
      <c r="B19" s="30" t="s">
        <v>67</v>
      </c>
      <c r="C19" s="34" t="s">
        <v>68</v>
      </c>
      <c r="D19" s="10">
        <v>5</v>
      </c>
      <c r="E19" s="27" t="s">
        <v>167</v>
      </c>
      <c r="F19" s="9">
        <v>54</v>
      </c>
      <c r="G19" s="24"/>
      <c r="K19" s="16">
        <f t="shared" si="1"/>
        <v>69</v>
      </c>
      <c r="L19" s="30" t="s">
        <v>23</v>
      </c>
      <c r="M19" s="49" t="s">
        <v>120</v>
      </c>
      <c r="N19" s="10">
        <v>7</v>
      </c>
      <c r="O19" s="19"/>
      <c r="P19" s="9">
        <v>46</v>
      </c>
    </row>
    <row r="20" spans="1:16" ht="20.100000000000001" customHeight="1" x14ac:dyDescent="0.2">
      <c r="A20" s="16">
        <f t="shared" si="0"/>
        <v>19</v>
      </c>
      <c r="B20" s="30" t="s">
        <v>47</v>
      </c>
      <c r="C20" s="34" t="s">
        <v>69</v>
      </c>
      <c r="D20" s="10"/>
      <c r="E20" s="19"/>
      <c r="F20" s="9">
        <v>54</v>
      </c>
      <c r="G20" s="24"/>
      <c r="K20" s="16">
        <f t="shared" si="1"/>
        <v>70</v>
      </c>
      <c r="L20" s="30" t="s">
        <v>33</v>
      </c>
      <c r="M20" s="49" t="s">
        <v>121</v>
      </c>
      <c r="N20" s="10">
        <v>1</v>
      </c>
      <c r="O20" s="19"/>
      <c r="P20" s="9">
        <v>47</v>
      </c>
    </row>
    <row r="21" spans="1:16" ht="20.100000000000001" customHeight="1" x14ac:dyDescent="0.2">
      <c r="A21" s="16">
        <f t="shared" si="0"/>
        <v>20</v>
      </c>
      <c r="B21" s="30" t="s">
        <v>47</v>
      </c>
      <c r="C21" s="34" t="s">
        <v>70</v>
      </c>
      <c r="D21" s="10"/>
      <c r="E21" s="19"/>
      <c r="F21" s="9">
        <v>44</v>
      </c>
      <c r="G21" s="24"/>
      <c r="K21" s="16">
        <f t="shared" si="1"/>
        <v>71</v>
      </c>
      <c r="L21" s="30" t="s">
        <v>122</v>
      </c>
      <c r="M21" s="49" t="s">
        <v>123</v>
      </c>
      <c r="N21" s="10">
        <v>2</v>
      </c>
      <c r="O21" s="28" t="s">
        <v>157</v>
      </c>
      <c r="P21" s="9">
        <v>55</v>
      </c>
    </row>
    <row r="22" spans="1:16" ht="20.100000000000001" customHeight="1" x14ac:dyDescent="0.2">
      <c r="A22" s="16">
        <f t="shared" si="0"/>
        <v>21</v>
      </c>
      <c r="B22" s="30" t="s">
        <v>13</v>
      </c>
      <c r="C22" s="34" t="s">
        <v>71</v>
      </c>
      <c r="D22" s="10"/>
      <c r="E22" s="27" t="s">
        <v>167</v>
      </c>
      <c r="F22" s="9">
        <v>54</v>
      </c>
      <c r="G22" s="24"/>
      <c r="K22" s="16">
        <f t="shared" si="1"/>
        <v>72</v>
      </c>
      <c r="L22" s="30" t="s">
        <v>20</v>
      </c>
      <c r="M22" s="49" t="s">
        <v>124</v>
      </c>
      <c r="N22" s="10">
        <v>2</v>
      </c>
      <c r="O22" s="28" t="s">
        <v>165</v>
      </c>
      <c r="P22" s="9">
        <v>48</v>
      </c>
    </row>
    <row r="23" spans="1:16" ht="20.100000000000001" customHeight="1" x14ac:dyDescent="0.2">
      <c r="A23" s="16">
        <f t="shared" si="0"/>
        <v>22</v>
      </c>
      <c r="B23" s="30" t="s">
        <v>37</v>
      </c>
      <c r="C23" s="34" t="s">
        <v>72</v>
      </c>
      <c r="D23" s="10"/>
      <c r="E23" s="19"/>
      <c r="F23" s="9">
        <v>54</v>
      </c>
      <c r="G23" s="24"/>
      <c r="K23" s="16">
        <f t="shared" si="1"/>
        <v>73</v>
      </c>
      <c r="L23" s="30" t="s">
        <v>14</v>
      </c>
      <c r="M23" s="49" t="s">
        <v>125</v>
      </c>
      <c r="N23" s="10">
        <v>4</v>
      </c>
      <c r="O23" s="27" t="s">
        <v>162</v>
      </c>
      <c r="P23" s="9">
        <v>51</v>
      </c>
    </row>
    <row r="24" spans="1:16" ht="20.100000000000001" customHeight="1" x14ac:dyDescent="0.2">
      <c r="A24" s="16">
        <f t="shared" si="0"/>
        <v>23</v>
      </c>
      <c r="B24" s="30" t="s">
        <v>37</v>
      </c>
      <c r="C24" s="34" t="s">
        <v>73</v>
      </c>
      <c r="D24" s="10"/>
      <c r="E24" s="19"/>
      <c r="F24" s="9">
        <v>47</v>
      </c>
      <c r="G24" s="24"/>
      <c r="K24" s="16">
        <f t="shared" si="1"/>
        <v>74</v>
      </c>
      <c r="L24" s="30" t="s">
        <v>25</v>
      </c>
      <c r="M24" s="49" t="s">
        <v>126</v>
      </c>
      <c r="N24" s="10">
        <v>5</v>
      </c>
      <c r="O24" s="27" t="s">
        <v>162</v>
      </c>
      <c r="P24" s="9">
        <v>45</v>
      </c>
    </row>
    <row r="25" spans="1:16" ht="20.100000000000001" customHeight="1" x14ac:dyDescent="0.2">
      <c r="A25" s="16">
        <f t="shared" si="0"/>
        <v>24</v>
      </c>
      <c r="B25" s="30" t="s">
        <v>74</v>
      </c>
      <c r="C25" s="34" t="s">
        <v>75</v>
      </c>
      <c r="D25" s="10">
        <v>3</v>
      </c>
      <c r="E25" s="28" t="s">
        <v>157</v>
      </c>
      <c r="F25" s="9">
        <v>41</v>
      </c>
      <c r="G25" s="24"/>
      <c r="K25" s="16">
        <f t="shared" si="1"/>
        <v>75</v>
      </c>
      <c r="L25" s="31" t="s">
        <v>127</v>
      </c>
      <c r="M25" s="51" t="s">
        <v>128</v>
      </c>
      <c r="N25" s="10"/>
      <c r="O25" s="19"/>
      <c r="P25" s="11">
        <v>40</v>
      </c>
    </row>
    <row r="26" spans="1:16" ht="20.100000000000001" customHeight="1" x14ac:dyDescent="0.2">
      <c r="A26" s="16">
        <f t="shared" si="0"/>
        <v>25</v>
      </c>
      <c r="B26" s="30" t="s">
        <v>6</v>
      </c>
      <c r="C26" s="34" t="s">
        <v>76</v>
      </c>
      <c r="D26" s="10">
        <v>0</v>
      </c>
      <c r="E26" s="28" t="s">
        <v>165</v>
      </c>
      <c r="F26" s="9">
        <v>57</v>
      </c>
      <c r="G26" s="24"/>
      <c r="K26" s="16">
        <f t="shared" si="1"/>
        <v>76</v>
      </c>
      <c r="L26" s="31" t="s">
        <v>35</v>
      </c>
      <c r="M26" s="51" t="s">
        <v>77</v>
      </c>
      <c r="N26" s="10"/>
      <c r="O26" s="19"/>
      <c r="P26" s="11">
        <v>60</v>
      </c>
    </row>
    <row r="27" spans="1:16" ht="20.100000000000001" customHeight="1" x14ac:dyDescent="0.2">
      <c r="A27" s="16">
        <f t="shared" si="0"/>
        <v>26</v>
      </c>
      <c r="B27" s="30" t="s">
        <v>6</v>
      </c>
      <c r="C27" s="34" t="s">
        <v>69</v>
      </c>
      <c r="D27" s="10"/>
      <c r="E27" s="19"/>
      <c r="F27" s="9">
        <v>34</v>
      </c>
      <c r="G27" s="24"/>
      <c r="K27" s="16">
        <f t="shared" si="1"/>
        <v>77</v>
      </c>
      <c r="L27" s="30" t="s">
        <v>35</v>
      </c>
      <c r="M27" s="49" t="s">
        <v>129</v>
      </c>
      <c r="N27" s="10"/>
      <c r="O27" s="19"/>
      <c r="P27" s="9">
        <v>44</v>
      </c>
    </row>
    <row r="28" spans="1:16" ht="20.100000000000001" customHeight="1" x14ac:dyDescent="0.2">
      <c r="A28" s="16">
        <f t="shared" si="0"/>
        <v>27</v>
      </c>
      <c r="B28" s="30" t="s">
        <v>17</v>
      </c>
      <c r="C28" s="34" t="s">
        <v>77</v>
      </c>
      <c r="D28" s="10"/>
      <c r="E28" s="19"/>
      <c r="F28" s="9">
        <v>44</v>
      </c>
      <c r="G28" s="24"/>
      <c r="K28" s="16">
        <f t="shared" si="1"/>
        <v>78</v>
      </c>
      <c r="L28" s="30" t="s">
        <v>35</v>
      </c>
      <c r="M28" s="49" t="s">
        <v>130</v>
      </c>
      <c r="N28" s="10"/>
      <c r="O28" s="19"/>
      <c r="P28" s="9">
        <v>46</v>
      </c>
    </row>
    <row r="29" spans="1:16" ht="20.100000000000001" customHeight="1" x14ac:dyDescent="0.2">
      <c r="A29" s="16">
        <f t="shared" si="0"/>
        <v>28</v>
      </c>
      <c r="B29" s="30" t="s">
        <v>46</v>
      </c>
      <c r="C29" s="34" t="s">
        <v>78</v>
      </c>
      <c r="D29" s="10"/>
      <c r="E29" s="19"/>
      <c r="F29" s="9">
        <v>43</v>
      </c>
      <c r="G29" s="24"/>
      <c r="K29" s="16">
        <f t="shared" si="1"/>
        <v>79</v>
      </c>
      <c r="L29" s="30" t="s">
        <v>35</v>
      </c>
      <c r="M29" s="49" t="s">
        <v>131</v>
      </c>
      <c r="N29" s="10">
        <v>4</v>
      </c>
      <c r="O29" s="27" t="s">
        <v>162</v>
      </c>
      <c r="P29" s="9">
        <v>41</v>
      </c>
    </row>
    <row r="30" spans="1:16" ht="20.100000000000001" customHeight="1" x14ac:dyDescent="0.2">
      <c r="A30" s="16">
        <f t="shared" si="0"/>
        <v>29</v>
      </c>
      <c r="B30" s="31" t="s">
        <v>46</v>
      </c>
      <c r="C30" s="32" t="s">
        <v>77</v>
      </c>
      <c r="D30" s="10"/>
      <c r="E30" s="19"/>
      <c r="F30" s="11">
        <v>57</v>
      </c>
      <c r="G30" s="24"/>
      <c r="K30" s="16">
        <f t="shared" si="1"/>
        <v>80</v>
      </c>
      <c r="L30" s="30" t="s">
        <v>16</v>
      </c>
      <c r="M30" s="49" t="s">
        <v>132</v>
      </c>
      <c r="N30" s="10"/>
      <c r="O30" s="19"/>
      <c r="P30" s="9">
        <v>50</v>
      </c>
    </row>
    <row r="31" spans="1:16" ht="20.100000000000001" customHeight="1" x14ac:dyDescent="0.2">
      <c r="A31" s="16">
        <f t="shared" si="0"/>
        <v>30</v>
      </c>
      <c r="B31" s="30" t="s">
        <v>46</v>
      </c>
      <c r="C31" s="34" t="s">
        <v>79</v>
      </c>
      <c r="D31" s="10"/>
      <c r="E31" s="19"/>
      <c r="F31" s="9">
        <v>35</v>
      </c>
      <c r="G31" s="24"/>
      <c r="K31" s="16">
        <f t="shared" si="1"/>
        <v>81</v>
      </c>
      <c r="L31" s="30" t="s">
        <v>133</v>
      </c>
      <c r="M31" s="49" t="s">
        <v>134</v>
      </c>
      <c r="N31" s="10"/>
      <c r="O31" s="19"/>
      <c r="P31" s="9">
        <v>46</v>
      </c>
    </row>
    <row r="32" spans="1:16" ht="20.100000000000001" customHeight="1" x14ac:dyDescent="0.2">
      <c r="A32" s="16">
        <f t="shared" si="0"/>
        <v>31</v>
      </c>
      <c r="B32" s="30" t="s">
        <v>19</v>
      </c>
      <c r="C32" s="34" t="s">
        <v>80</v>
      </c>
      <c r="D32" s="10">
        <v>4</v>
      </c>
      <c r="E32" s="27" t="s">
        <v>162</v>
      </c>
      <c r="F32" s="9">
        <v>36</v>
      </c>
      <c r="G32" s="24"/>
      <c r="K32" s="16">
        <f t="shared" si="1"/>
        <v>82</v>
      </c>
      <c r="L32" s="30" t="s">
        <v>36</v>
      </c>
      <c r="M32" s="49" t="s">
        <v>135</v>
      </c>
      <c r="N32" s="10">
        <v>1</v>
      </c>
      <c r="O32" s="28" t="s">
        <v>165</v>
      </c>
      <c r="P32" s="9">
        <v>52</v>
      </c>
    </row>
    <row r="33" spans="1:16" ht="20.100000000000001" customHeight="1" x14ac:dyDescent="0.2">
      <c r="A33" s="16">
        <f t="shared" si="0"/>
        <v>32</v>
      </c>
      <c r="B33" s="30" t="s">
        <v>15</v>
      </c>
      <c r="C33" s="34" t="s">
        <v>81</v>
      </c>
      <c r="D33" s="10"/>
      <c r="E33" s="19"/>
      <c r="F33" s="9">
        <v>53</v>
      </c>
      <c r="G33" s="24"/>
      <c r="K33" s="16">
        <f t="shared" si="1"/>
        <v>83</v>
      </c>
      <c r="L33" s="30" t="s">
        <v>36</v>
      </c>
      <c r="M33" s="49" t="s">
        <v>119</v>
      </c>
      <c r="N33" s="10"/>
      <c r="O33" s="19"/>
      <c r="P33" s="11">
        <v>45</v>
      </c>
    </row>
    <row r="34" spans="1:16" ht="20.100000000000001" customHeight="1" x14ac:dyDescent="0.2">
      <c r="A34" s="16">
        <f t="shared" si="0"/>
        <v>33</v>
      </c>
      <c r="B34" s="30" t="s">
        <v>15</v>
      </c>
      <c r="C34" s="34" t="s">
        <v>82</v>
      </c>
      <c r="D34" s="10"/>
      <c r="E34" s="28" t="s">
        <v>165</v>
      </c>
      <c r="F34" s="9">
        <v>46</v>
      </c>
      <c r="G34" s="24"/>
      <c r="K34" s="16">
        <f t="shared" si="1"/>
        <v>84</v>
      </c>
      <c r="L34" s="30" t="s">
        <v>136</v>
      </c>
      <c r="M34" s="49" t="s">
        <v>137</v>
      </c>
      <c r="N34" s="10"/>
      <c r="O34" s="19"/>
      <c r="P34" s="11">
        <v>56</v>
      </c>
    </row>
    <row r="35" spans="1:16" ht="20.100000000000001" customHeight="1" x14ac:dyDescent="0.2">
      <c r="A35" s="16">
        <f t="shared" si="0"/>
        <v>34</v>
      </c>
      <c r="B35" s="30" t="s">
        <v>15</v>
      </c>
      <c r="C35" s="34" t="s">
        <v>83</v>
      </c>
      <c r="D35" s="10"/>
      <c r="E35" s="19"/>
      <c r="F35" s="9">
        <v>45</v>
      </c>
      <c r="G35" s="24"/>
      <c r="K35" s="16">
        <f t="shared" ref="K35:K52" si="2">$K34+1</f>
        <v>85</v>
      </c>
      <c r="L35" s="30" t="s">
        <v>38</v>
      </c>
      <c r="M35" s="49" t="s">
        <v>138</v>
      </c>
      <c r="N35" s="10">
        <v>2</v>
      </c>
      <c r="O35" s="28" t="s">
        <v>157</v>
      </c>
      <c r="P35" s="9">
        <v>44</v>
      </c>
    </row>
    <row r="36" spans="1:16" ht="20.100000000000001" customHeight="1" x14ac:dyDescent="0.2">
      <c r="A36" s="16">
        <f t="shared" si="0"/>
        <v>35</v>
      </c>
      <c r="B36" s="31" t="s">
        <v>84</v>
      </c>
      <c r="C36" s="32" t="s">
        <v>85</v>
      </c>
      <c r="D36" s="10"/>
      <c r="E36" s="19"/>
      <c r="F36" s="11">
        <v>54</v>
      </c>
      <c r="G36" s="24"/>
      <c r="K36" s="16">
        <f t="shared" si="2"/>
        <v>86</v>
      </c>
      <c r="L36" s="30" t="s">
        <v>12</v>
      </c>
      <c r="M36" s="49" t="s">
        <v>72</v>
      </c>
      <c r="N36" s="10">
        <v>0</v>
      </c>
      <c r="O36" s="28" t="s">
        <v>165</v>
      </c>
      <c r="P36" s="9">
        <v>42</v>
      </c>
    </row>
    <row r="37" spans="1:16" ht="20.100000000000001" customHeight="1" x14ac:dyDescent="0.2">
      <c r="A37" s="16">
        <f t="shared" si="0"/>
        <v>36</v>
      </c>
      <c r="B37" s="30" t="s">
        <v>31</v>
      </c>
      <c r="C37" s="34" t="s">
        <v>86</v>
      </c>
      <c r="D37" s="10"/>
      <c r="E37" s="19"/>
      <c r="F37" s="9">
        <v>57</v>
      </c>
      <c r="G37" s="24"/>
      <c r="K37" s="16">
        <f t="shared" si="2"/>
        <v>87</v>
      </c>
      <c r="L37" s="30" t="s">
        <v>24</v>
      </c>
      <c r="M37" s="49" t="s">
        <v>139</v>
      </c>
      <c r="N37" s="10"/>
      <c r="O37" s="27" t="s">
        <v>167</v>
      </c>
      <c r="P37" s="9">
        <v>34</v>
      </c>
    </row>
    <row r="38" spans="1:16" ht="20.100000000000001" customHeight="1" x14ac:dyDescent="0.2">
      <c r="A38" s="16">
        <f t="shared" si="0"/>
        <v>37</v>
      </c>
      <c r="B38" s="30" t="s">
        <v>39</v>
      </c>
      <c r="C38" s="34" t="s">
        <v>87</v>
      </c>
      <c r="D38" s="10">
        <v>6</v>
      </c>
      <c r="E38" s="27" t="s">
        <v>162</v>
      </c>
      <c r="F38" s="9">
        <v>42</v>
      </c>
      <c r="G38" s="24"/>
      <c r="K38" s="16">
        <f t="shared" si="2"/>
        <v>88</v>
      </c>
      <c r="L38" s="30" t="s">
        <v>140</v>
      </c>
      <c r="M38" s="49" t="s">
        <v>52</v>
      </c>
      <c r="N38" s="10"/>
      <c r="O38" s="19"/>
      <c r="P38" s="9">
        <v>48</v>
      </c>
    </row>
    <row r="39" spans="1:16" ht="20.100000000000001" customHeight="1" x14ac:dyDescent="0.2">
      <c r="A39" s="16">
        <f t="shared" si="0"/>
        <v>38</v>
      </c>
      <c r="B39" s="30" t="s">
        <v>26</v>
      </c>
      <c r="C39" s="34" t="s">
        <v>88</v>
      </c>
      <c r="D39" s="10">
        <v>2</v>
      </c>
      <c r="E39" s="28" t="s">
        <v>157</v>
      </c>
      <c r="F39" s="9">
        <v>42</v>
      </c>
      <c r="G39" s="24"/>
      <c r="K39" s="16">
        <f t="shared" si="2"/>
        <v>89</v>
      </c>
      <c r="L39" s="30" t="s">
        <v>40</v>
      </c>
      <c r="M39" s="49" t="s">
        <v>141</v>
      </c>
      <c r="N39" s="10">
        <v>0</v>
      </c>
      <c r="O39" s="28" t="s">
        <v>165</v>
      </c>
      <c r="P39" s="9">
        <v>51</v>
      </c>
    </row>
    <row r="40" spans="1:16" ht="20.100000000000001" customHeight="1" x14ac:dyDescent="0.2">
      <c r="A40" s="16">
        <f t="shared" si="0"/>
        <v>39</v>
      </c>
      <c r="B40" s="30" t="s">
        <v>26</v>
      </c>
      <c r="C40" s="34" t="s">
        <v>89</v>
      </c>
      <c r="D40" s="10"/>
      <c r="E40" s="19"/>
      <c r="F40" s="9">
        <v>39</v>
      </c>
      <c r="G40" s="24"/>
      <c r="K40" s="16">
        <f t="shared" si="2"/>
        <v>90</v>
      </c>
      <c r="L40" s="30" t="s">
        <v>40</v>
      </c>
      <c r="M40" s="49" t="s">
        <v>142</v>
      </c>
      <c r="N40" s="10">
        <v>3</v>
      </c>
      <c r="O40" s="27" t="s">
        <v>167</v>
      </c>
      <c r="P40" s="9">
        <v>44</v>
      </c>
    </row>
    <row r="41" spans="1:16" ht="20.100000000000001" customHeight="1" x14ac:dyDescent="0.2">
      <c r="A41" s="16">
        <f t="shared" si="0"/>
        <v>40</v>
      </c>
      <c r="B41" s="30" t="s">
        <v>90</v>
      </c>
      <c r="C41" s="34" t="s">
        <v>91</v>
      </c>
      <c r="D41" s="10">
        <v>7</v>
      </c>
      <c r="E41" s="27" t="s">
        <v>162</v>
      </c>
      <c r="F41" s="9">
        <v>35</v>
      </c>
      <c r="G41" s="24"/>
      <c r="K41" s="16">
        <f t="shared" si="2"/>
        <v>91</v>
      </c>
      <c r="L41" s="30" t="s">
        <v>2</v>
      </c>
      <c r="M41" s="49" t="s">
        <v>258</v>
      </c>
      <c r="N41" s="10">
        <v>3</v>
      </c>
      <c r="O41" s="28" t="s">
        <v>165</v>
      </c>
      <c r="P41" s="9">
        <v>50</v>
      </c>
    </row>
    <row r="42" spans="1:16" ht="20.100000000000001" customHeight="1" x14ac:dyDescent="0.2">
      <c r="A42" s="16">
        <f t="shared" si="0"/>
        <v>41</v>
      </c>
      <c r="B42" s="30" t="s">
        <v>92</v>
      </c>
      <c r="C42" s="34" t="s">
        <v>93</v>
      </c>
      <c r="D42" s="10"/>
      <c r="E42" s="19"/>
      <c r="F42" s="9">
        <v>54</v>
      </c>
      <c r="G42" s="24"/>
      <c r="K42" s="16">
        <f t="shared" si="2"/>
        <v>92</v>
      </c>
      <c r="L42" s="30" t="s">
        <v>2</v>
      </c>
      <c r="M42" s="49" t="s">
        <v>143</v>
      </c>
      <c r="N42" s="10">
        <v>2</v>
      </c>
      <c r="O42" s="28" t="s">
        <v>157</v>
      </c>
      <c r="P42" s="9">
        <v>42</v>
      </c>
    </row>
    <row r="43" spans="1:16" ht="20.100000000000001" customHeight="1" x14ac:dyDescent="0.2">
      <c r="A43" s="16">
        <f t="shared" si="0"/>
        <v>42</v>
      </c>
      <c r="B43" s="30" t="s">
        <v>34</v>
      </c>
      <c r="C43" s="34" t="s">
        <v>94</v>
      </c>
      <c r="D43" s="10"/>
      <c r="E43" s="19"/>
      <c r="F43" s="9">
        <v>58</v>
      </c>
      <c r="G43" s="24"/>
      <c r="K43" s="16">
        <f t="shared" si="2"/>
        <v>93</v>
      </c>
      <c r="L43" s="30" t="s">
        <v>144</v>
      </c>
      <c r="M43" s="49" t="s">
        <v>145</v>
      </c>
      <c r="N43" s="10"/>
      <c r="O43" s="19"/>
      <c r="P43" s="9">
        <v>51</v>
      </c>
    </row>
    <row r="44" spans="1:16" ht="20.100000000000001" customHeight="1" x14ac:dyDescent="0.2">
      <c r="A44" s="16">
        <f t="shared" si="0"/>
        <v>43</v>
      </c>
      <c r="B44" s="30" t="s">
        <v>34</v>
      </c>
      <c r="C44" s="34" t="s">
        <v>95</v>
      </c>
      <c r="D44" s="10"/>
      <c r="E44" s="27" t="s">
        <v>162</v>
      </c>
      <c r="F44" s="9">
        <v>58</v>
      </c>
      <c r="G44" s="24"/>
      <c r="K44" s="16">
        <f t="shared" si="2"/>
        <v>94</v>
      </c>
      <c r="L44" s="31" t="s">
        <v>146</v>
      </c>
      <c r="M44" s="51" t="s">
        <v>72</v>
      </c>
      <c r="N44" s="10"/>
      <c r="O44" s="19"/>
      <c r="P44" s="11">
        <v>57</v>
      </c>
    </row>
    <row r="45" spans="1:16" ht="20.100000000000001" customHeight="1" x14ac:dyDescent="0.2">
      <c r="A45" s="16">
        <f t="shared" si="0"/>
        <v>44</v>
      </c>
      <c r="B45" s="30" t="s">
        <v>3</v>
      </c>
      <c r="C45" s="34" t="s">
        <v>4</v>
      </c>
      <c r="D45" s="10"/>
      <c r="E45" s="19"/>
      <c r="F45" s="9">
        <v>39</v>
      </c>
      <c r="G45" s="24"/>
      <c r="K45" s="16">
        <f t="shared" si="2"/>
        <v>95</v>
      </c>
      <c r="L45" s="30" t="s">
        <v>45</v>
      </c>
      <c r="M45" s="49" t="s">
        <v>147</v>
      </c>
      <c r="N45" s="10">
        <v>3</v>
      </c>
      <c r="O45" s="27" t="s">
        <v>167</v>
      </c>
      <c r="P45" s="9">
        <v>58</v>
      </c>
    </row>
    <row r="46" spans="1:16" ht="20.100000000000001" customHeight="1" x14ac:dyDescent="0.2">
      <c r="A46" s="16">
        <f t="shared" si="0"/>
        <v>45</v>
      </c>
      <c r="B46" s="30" t="s">
        <v>22</v>
      </c>
      <c r="C46" s="34" t="s">
        <v>96</v>
      </c>
      <c r="D46" s="10">
        <v>6</v>
      </c>
      <c r="E46" s="19"/>
      <c r="F46" s="9">
        <v>45</v>
      </c>
      <c r="G46" s="24"/>
      <c r="K46" s="16">
        <f t="shared" si="2"/>
        <v>96</v>
      </c>
      <c r="L46" s="30" t="s">
        <v>43</v>
      </c>
      <c r="M46" s="49" t="s">
        <v>148</v>
      </c>
      <c r="N46" s="10">
        <v>2</v>
      </c>
      <c r="O46" s="28" t="s">
        <v>165</v>
      </c>
      <c r="P46" s="9">
        <v>36</v>
      </c>
    </row>
    <row r="47" spans="1:16" ht="20.100000000000001" customHeight="1" x14ac:dyDescent="0.2">
      <c r="A47" s="16">
        <f t="shared" si="0"/>
        <v>46</v>
      </c>
      <c r="B47" s="30" t="s">
        <v>97</v>
      </c>
      <c r="C47" s="34" t="s">
        <v>98</v>
      </c>
      <c r="D47" s="10">
        <v>2</v>
      </c>
      <c r="E47" s="19"/>
      <c r="F47" s="9">
        <v>59</v>
      </c>
      <c r="G47" s="24"/>
      <c r="K47" s="16">
        <f t="shared" si="2"/>
        <v>97</v>
      </c>
      <c r="L47" s="30" t="s">
        <v>10</v>
      </c>
      <c r="M47" s="49" t="s">
        <v>149</v>
      </c>
      <c r="N47" s="10"/>
      <c r="O47" s="28" t="s">
        <v>165</v>
      </c>
      <c r="P47" s="9">
        <v>45</v>
      </c>
    </row>
    <row r="48" spans="1:16" ht="20.100000000000001" customHeight="1" x14ac:dyDescent="0.2">
      <c r="A48" s="16">
        <f t="shared" si="0"/>
        <v>47</v>
      </c>
      <c r="B48" s="30" t="s">
        <v>30</v>
      </c>
      <c r="C48" s="34" t="s">
        <v>99</v>
      </c>
      <c r="D48" s="10">
        <v>3</v>
      </c>
      <c r="E48" s="19"/>
      <c r="F48" s="9">
        <v>55</v>
      </c>
      <c r="G48" s="24"/>
      <c r="K48" s="16">
        <f t="shared" si="2"/>
        <v>98</v>
      </c>
      <c r="L48" s="30" t="s">
        <v>150</v>
      </c>
      <c r="M48" s="49" t="s">
        <v>151</v>
      </c>
      <c r="N48" s="10">
        <v>3</v>
      </c>
      <c r="O48" s="28" t="s">
        <v>157</v>
      </c>
      <c r="P48" s="9">
        <v>47</v>
      </c>
    </row>
    <row r="49" spans="1:16" ht="20.100000000000001" customHeight="1" x14ac:dyDescent="0.2">
      <c r="A49" s="16">
        <f t="shared" si="0"/>
        <v>48</v>
      </c>
      <c r="B49" s="30" t="s">
        <v>30</v>
      </c>
      <c r="C49" s="34" t="s">
        <v>77</v>
      </c>
      <c r="D49" s="10">
        <v>5</v>
      </c>
      <c r="E49" s="27" t="s">
        <v>162</v>
      </c>
      <c r="F49" s="9">
        <v>38</v>
      </c>
      <c r="G49" s="24"/>
      <c r="K49" s="16">
        <f t="shared" si="2"/>
        <v>99</v>
      </c>
      <c r="L49" s="30" t="s">
        <v>150</v>
      </c>
      <c r="M49" s="49" t="s">
        <v>152</v>
      </c>
      <c r="N49" s="10"/>
      <c r="O49" s="27" t="s">
        <v>167</v>
      </c>
      <c r="P49" s="9">
        <v>43</v>
      </c>
    </row>
    <row r="50" spans="1:16" ht="20.100000000000001" customHeight="1" x14ac:dyDescent="0.2">
      <c r="A50" s="16">
        <f t="shared" si="0"/>
        <v>49</v>
      </c>
      <c r="B50" s="30" t="s">
        <v>50</v>
      </c>
      <c r="C50" s="34" t="s">
        <v>66</v>
      </c>
      <c r="D50" s="10">
        <v>4</v>
      </c>
      <c r="E50" s="27" t="s">
        <v>162</v>
      </c>
      <c r="F50" s="9">
        <v>55</v>
      </c>
      <c r="G50" s="24"/>
      <c r="K50" s="16">
        <f t="shared" si="2"/>
        <v>100</v>
      </c>
      <c r="L50" s="30" t="s">
        <v>9</v>
      </c>
      <c r="M50" s="49" t="s">
        <v>142</v>
      </c>
      <c r="N50" s="10">
        <v>2</v>
      </c>
      <c r="O50" s="28" t="s">
        <v>157</v>
      </c>
      <c r="P50" s="9">
        <v>39</v>
      </c>
    </row>
    <row r="51" spans="1:16" ht="20.100000000000001" customHeight="1" x14ac:dyDescent="0.2">
      <c r="A51" s="16">
        <f t="shared" si="0"/>
        <v>50</v>
      </c>
      <c r="B51" s="30" t="s">
        <v>50</v>
      </c>
      <c r="C51" s="34" t="s">
        <v>100</v>
      </c>
      <c r="D51" s="10">
        <v>6</v>
      </c>
      <c r="E51" s="27" t="s">
        <v>162</v>
      </c>
      <c r="F51" s="9">
        <v>42</v>
      </c>
      <c r="G51" s="24"/>
      <c r="K51" s="16">
        <f t="shared" si="2"/>
        <v>101</v>
      </c>
      <c r="L51" s="30" t="s">
        <v>153</v>
      </c>
      <c r="M51" s="49" t="s">
        <v>154</v>
      </c>
      <c r="N51" s="10"/>
      <c r="O51" s="19"/>
      <c r="P51" s="9">
        <v>42</v>
      </c>
    </row>
    <row r="52" spans="1:16" ht="20.100000000000001" customHeight="1" x14ac:dyDescent="0.2">
      <c r="A52" s="16">
        <f t="shared" si="0"/>
        <v>51</v>
      </c>
      <c r="B52" s="30" t="s">
        <v>50</v>
      </c>
      <c r="C52" s="34" t="s">
        <v>101</v>
      </c>
      <c r="D52" s="10"/>
      <c r="E52" s="19"/>
      <c r="F52" s="9">
        <v>30</v>
      </c>
      <c r="G52" s="24"/>
      <c r="K52" s="16">
        <f t="shared" si="2"/>
        <v>102</v>
      </c>
      <c r="L52" s="30" t="s">
        <v>153</v>
      </c>
      <c r="M52" s="49" t="s">
        <v>77</v>
      </c>
      <c r="N52" s="10"/>
      <c r="O52" s="28" t="s">
        <v>165</v>
      </c>
      <c r="P52" s="9">
        <v>40</v>
      </c>
    </row>
  </sheetData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D6F1B-278F-4364-9DB3-8AE99B8A9184}">
  <dimension ref="A1:CM18"/>
  <sheetViews>
    <sheetView tabSelected="1" workbookViewId="0">
      <selection activeCell="H3" sqref="H3"/>
    </sheetView>
  </sheetViews>
  <sheetFormatPr defaultRowHeight="20.25" x14ac:dyDescent="0.2"/>
  <cols>
    <col min="1" max="1" width="1.7109375" style="73" customWidth="1"/>
    <col min="2" max="2" width="1.7109375" style="74" customWidth="1"/>
    <col min="3" max="3" width="1.7109375" style="73" customWidth="1"/>
    <col min="4" max="5" width="1.7109375" style="74" customWidth="1"/>
    <col min="6" max="6" width="7.7109375" style="74" customWidth="1"/>
    <col min="7" max="7" width="1.7109375" style="74" customWidth="1"/>
    <col min="8" max="9" width="3.7109375" style="75" customWidth="1"/>
    <col min="10" max="13" width="3.7109375" style="74" customWidth="1"/>
    <col min="14" max="14" width="3.7109375" customWidth="1"/>
    <col min="15" max="15" width="3.7109375" style="74" customWidth="1"/>
    <col min="16" max="17" width="3.7109375" customWidth="1"/>
    <col min="18" max="18" width="7.7109375" customWidth="1"/>
    <col min="19" max="21" width="1.7109375" customWidth="1"/>
    <col min="22" max="22" width="15.5703125" bestFit="1" customWidth="1"/>
    <col min="23" max="90" width="1.7109375" customWidth="1"/>
    <col min="91" max="91" width="13.7109375" bestFit="1" customWidth="1"/>
    <col min="92" max="96" width="1.7109375" customWidth="1"/>
  </cols>
  <sheetData>
    <row r="1" spans="1:91" x14ac:dyDescent="0.2">
      <c r="B1" s="73"/>
      <c r="O1" s="76"/>
    </row>
    <row r="2" spans="1:91" ht="21" thickBot="1" x14ac:dyDescent="0.25">
      <c r="B2" s="76"/>
      <c r="F2" s="90"/>
      <c r="H2" s="98" t="s">
        <v>293</v>
      </c>
      <c r="O2" s="76"/>
    </row>
    <row r="3" spans="1:91" ht="21.75" thickTop="1" thickBot="1" x14ac:dyDescent="0.35">
      <c r="F3" s="105"/>
      <c r="H3" s="103">
        <f>IF(OR(OR(AND(H6=11,I6&lt;10),AND(I6=11,H6&lt;10)),AND(OR(H6&gt;10,I6&gt;10),ABS(H6-I6)=2)),0,1)</f>
        <v>0</v>
      </c>
      <c r="J3" s="103">
        <f>IF(OR(OR(AND(J6=11,K6&lt;10),AND(K6=11,J6&lt;10)),AND(OR(J6&gt;10,K6&gt;10),ABS(J6-K6)=2)),0,1)</f>
        <v>0</v>
      </c>
      <c r="L3" s="103">
        <f>IF(OR(OR(AND(L6=11,M6&lt;10),AND(M6=11,L6&lt;10)),AND(OR(L6&gt;10,M6&gt;10),ABS(L6-M6)=2)),0,1)</f>
        <v>0</v>
      </c>
      <c r="N3" s="103">
        <f>IF(OR(OR(AND(N6=11,O6&lt;10),AND(O6=11,N6&lt;10)),AND(OR(N6&gt;10,O6&gt;10),ABS(N6-O6)=2)),0,1)</f>
        <v>0</v>
      </c>
      <c r="P3" s="103">
        <f>IF(OR(OR(AND(P6=11,Q6&lt;10),AND(Q6=11,P6&lt;10)),AND(OR(P6&gt;10,Q6&gt;10),ABS(P6-Q6)=2)),0,1)</f>
        <v>0</v>
      </c>
      <c r="Z3" s="106" t="s">
        <v>290</v>
      </c>
      <c r="AA3" s="74"/>
      <c r="AB3" s="90" t="s">
        <v>291</v>
      </c>
      <c r="AC3" s="74"/>
      <c r="AE3" s="74"/>
      <c r="AS3" s="78"/>
      <c r="AT3" s="78"/>
      <c r="AU3" s="78"/>
      <c r="AV3" s="78"/>
      <c r="BF3" s="73" t="s">
        <v>290</v>
      </c>
      <c r="BG3" s="113"/>
      <c r="BH3" s="113"/>
      <c r="BI3" s="113" t="s">
        <v>292</v>
      </c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4"/>
      <c r="BX3" s="114"/>
      <c r="BY3" s="114"/>
      <c r="BZ3" s="114"/>
      <c r="CA3" s="114"/>
      <c r="CB3" s="114"/>
      <c r="CC3" s="114"/>
      <c r="CD3" s="114"/>
    </row>
    <row r="4" spans="1:91" ht="21" customHeight="1" thickTop="1" thickBot="1" x14ac:dyDescent="0.3">
      <c r="E4" s="79"/>
      <c r="F4"/>
      <c r="G4" s="88"/>
      <c r="H4" s="78"/>
      <c r="I4" s="78"/>
      <c r="J4" s="78"/>
      <c r="K4" s="78"/>
      <c r="L4" s="78"/>
      <c r="M4" s="78"/>
      <c r="N4" s="80"/>
      <c r="O4" s="80"/>
      <c r="P4" s="80"/>
      <c r="Q4" s="80"/>
      <c r="Z4" s="82"/>
      <c r="AC4" s="86"/>
      <c r="AD4" s="85"/>
      <c r="AE4" s="86"/>
      <c r="AF4" s="86"/>
      <c r="AG4" s="83"/>
      <c r="AH4" s="83"/>
      <c r="AI4" s="83"/>
      <c r="AJ4" s="83"/>
      <c r="AK4" s="84"/>
      <c r="AL4" s="84"/>
      <c r="AP4" s="104"/>
    </row>
    <row r="5" spans="1:91" ht="22.5" thickTop="1" thickBot="1" x14ac:dyDescent="0.25">
      <c r="C5" s="77"/>
      <c r="E5" s="79"/>
      <c r="F5" s="112" t="s">
        <v>295</v>
      </c>
      <c r="H5" s="116" t="s">
        <v>296</v>
      </c>
      <c r="I5" s="116"/>
      <c r="J5" s="116" t="s">
        <v>297</v>
      </c>
      <c r="K5" s="116"/>
      <c r="L5" s="116" t="s">
        <v>298</v>
      </c>
      <c r="M5" s="116"/>
      <c r="N5" s="116" t="s">
        <v>299</v>
      </c>
      <c r="O5" s="116"/>
      <c r="P5" s="116" t="s">
        <v>300</v>
      </c>
      <c r="Q5" s="116"/>
      <c r="R5" s="112" t="s">
        <v>301</v>
      </c>
      <c r="V5" s="99" t="s">
        <v>287</v>
      </c>
      <c r="Z5" s="81"/>
      <c r="AC5" s="78"/>
      <c r="AD5" s="78"/>
      <c r="AE5" s="78" t="s">
        <v>289</v>
      </c>
      <c r="AF5" s="78"/>
      <c r="AH5" s="81"/>
      <c r="AI5" s="81"/>
      <c r="AJ5" s="81"/>
      <c r="AK5" s="81"/>
      <c r="AL5" s="81"/>
      <c r="CM5" s="81" t="s">
        <v>294</v>
      </c>
    </row>
    <row r="6" spans="1:91" ht="21.75" thickTop="1" thickBot="1" x14ac:dyDescent="0.25">
      <c r="F6" s="107">
        <f>IF($H6+$I6+$J6+$K6+$L6+$M6+$N6+$O6+$P6+$Q6=0,"",IF($CM$6=5,IF(AND($H6&gt;$I6,$H6-$I6&gt;1,$H6&gt;10),COUNTIFS($H6:$H6,"&gt;10"),0)+IF(AND($J6&gt;$K6,$J6-$K6&gt;1,$J6&gt;10),COUNTIFS($J6:$J6,"&gt;10"),0)+IF(AND($L6&gt;$M6,$L6-$M6&gt;1,$L6&gt;10),COUNTIFS($L6:$L6,"&gt;10"),0)+IF(AND($N6&gt;$O6,$N6-$O6&gt;1,$N6&gt;10),COUNTIFS($N6:$N6,"&gt;10"),0)+IF(AND($P6&gt;$Q6,$P6-$Q6&gt;1,$P6&gt;10),COUNTIFS($P6:$P6,"&gt;10"),0)))</f>
        <v>1</v>
      </c>
      <c r="H6" s="108">
        <v>10</v>
      </c>
      <c r="I6" s="91">
        <v>12</v>
      </c>
      <c r="J6" s="109">
        <v>0</v>
      </c>
      <c r="K6" s="110">
        <v>11</v>
      </c>
      <c r="L6" s="92">
        <v>11</v>
      </c>
      <c r="M6" s="91">
        <v>2</v>
      </c>
      <c r="N6" s="111">
        <v>3</v>
      </c>
      <c r="O6" s="110">
        <v>11</v>
      </c>
      <c r="P6" s="92">
        <v>14</v>
      </c>
      <c r="Q6" s="93">
        <v>16</v>
      </c>
      <c r="R6" s="107">
        <f>IF($H6+$I6+$J6+$K6+$L6+$M6+$N6+$O6+$P6+$Q6=0,"",IF($CM$6=5,IF(AND($I6&gt;$H6,$I6-$H6&gt;1,$I6&gt;10),COUNTIFS($I6:$I6,"&gt;10"),0)+IF(AND($K6&gt;$J6,$K6-$J6&gt;1,$K6&gt;10),COUNTIFS($K6:K6,"&gt;10"),0)+IF(AND($M6&gt;$L6,$M6-$L6&gt;1,$M6&gt;10),COUNTIFS($M6:$M6,"&gt;10"),0)+IF(AND($O6&gt;$N6,$O6-$N6&gt;1,$O6&gt;10),COUNTIFS($O6:$O6,"&gt;10"),0)+IF(AND($Q6&gt;$P6,$Q6-$P6&gt;1,$Q6&gt;10),COUNTIFS($Q6:$Q6,"&gt;10"),0)))</f>
        <v>4</v>
      </c>
      <c r="V6" s="100" t="s">
        <v>283</v>
      </c>
      <c r="Z6" s="81"/>
      <c r="AC6" s="78"/>
      <c r="AD6" s="78"/>
      <c r="AE6" s="78"/>
      <c r="AF6" s="78"/>
      <c r="AH6" s="81"/>
      <c r="AI6" s="81"/>
      <c r="AJ6" s="81"/>
      <c r="AK6" s="81"/>
      <c r="AL6" s="81"/>
      <c r="CM6" s="115">
        <v>5</v>
      </c>
    </row>
    <row r="7" spans="1:91" ht="21" customHeight="1" thickTop="1" x14ac:dyDescent="0.25">
      <c r="D7" s="78"/>
      <c r="J7" s="75"/>
      <c r="K7" s="75"/>
      <c r="L7" s="75"/>
      <c r="M7" s="75"/>
      <c r="N7" s="75"/>
      <c r="O7" s="75"/>
      <c r="P7" s="75"/>
      <c r="Q7" s="75"/>
      <c r="V7" s="100" t="s">
        <v>286</v>
      </c>
      <c r="AC7" s="87"/>
      <c r="AD7" s="87"/>
      <c r="AE7" s="87"/>
      <c r="AF7" s="87"/>
    </row>
    <row r="8" spans="1:91" ht="21" thickBot="1" x14ac:dyDescent="0.25">
      <c r="D8" s="78"/>
      <c r="F8" s="75"/>
      <c r="G8" s="89"/>
      <c r="H8" s="94"/>
      <c r="J8" s="75"/>
      <c r="K8" s="75"/>
      <c r="L8" s="75"/>
      <c r="M8" s="75"/>
      <c r="N8" s="75"/>
      <c r="O8" s="75"/>
      <c r="P8" s="75"/>
      <c r="Q8" s="75"/>
      <c r="R8" s="78"/>
      <c r="S8" s="89"/>
      <c r="V8" s="101" t="s">
        <v>288</v>
      </c>
    </row>
    <row r="9" spans="1:91" ht="21" thickTop="1" x14ac:dyDescent="0.2">
      <c r="D9" s="78"/>
      <c r="F9" s="75"/>
      <c r="G9" s="89"/>
      <c r="J9" s="75"/>
      <c r="K9" s="75"/>
      <c r="L9" s="75"/>
      <c r="M9" s="75"/>
      <c r="N9" s="75"/>
      <c r="O9" s="75"/>
      <c r="P9" s="75"/>
      <c r="Q9" s="75"/>
      <c r="R9" s="78"/>
      <c r="S9" s="89"/>
      <c r="V9" s="100" t="s">
        <v>285</v>
      </c>
      <c r="AB9" s="89"/>
    </row>
    <row r="10" spans="1:91" ht="21" thickBot="1" x14ac:dyDescent="0.3">
      <c r="D10" s="78"/>
      <c r="F10" s="75"/>
      <c r="G10" s="89"/>
      <c r="J10" s="75"/>
      <c r="K10" s="75"/>
      <c r="L10" s="75"/>
      <c r="M10" s="75"/>
      <c r="N10" s="75"/>
      <c r="O10" s="75"/>
      <c r="P10" s="75"/>
      <c r="Q10" s="75"/>
      <c r="R10" s="78"/>
      <c r="S10" s="89"/>
      <c r="V10" s="102" t="s">
        <v>284</v>
      </c>
    </row>
    <row r="11" spans="1:91" ht="21" thickTop="1" x14ac:dyDescent="0.2"/>
    <row r="12" spans="1:91" s="96" customFormat="1" ht="22.5" x14ac:dyDescent="0.2">
      <c r="A12" s="73"/>
      <c r="B12" s="95"/>
      <c r="C12" s="73"/>
      <c r="D12" s="95"/>
      <c r="E12" s="95"/>
      <c r="F12" s="95"/>
      <c r="G12" s="95"/>
      <c r="I12" s="78"/>
      <c r="J12" s="95"/>
      <c r="K12" s="95"/>
      <c r="L12" s="95"/>
      <c r="M12" s="95"/>
      <c r="O12" s="95"/>
      <c r="V12" s="97"/>
      <c r="AB12" s="78"/>
    </row>
    <row r="13" spans="1:91" x14ac:dyDescent="0.2">
      <c r="J13" s="75"/>
      <c r="K13" s="75"/>
      <c r="L13" s="75"/>
    </row>
    <row r="14" spans="1:91" x14ac:dyDescent="0.2">
      <c r="J14" s="75"/>
      <c r="K14" s="75"/>
      <c r="L14" s="75"/>
    </row>
    <row r="15" spans="1:91" x14ac:dyDescent="0.2">
      <c r="J15" s="75"/>
      <c r="K15" s="75"/>
      <c r="L15" s="75"/>
    </row>
    <row r="16" spans="1:91" x14ac:dyDescent="0.2">
      <c r="A16" s="81"/>
      <c r="J16" s="75"/>
      <c r="K16" s="75"/>
      <c r="L16" s="75"/>
    </row>
    <row r="17" spans="10:12" x14ac:dyDescent="0.2">
      <c r="J17" s="75"/>
      <c r="K17" s="75"/>
      <c r="L17" s="75"/>
    </row>
    <row r="18" spans="10:12" x14ac:dyDescent="0.2">
      <c r="J18" s="75"/>
      <c r="K18" s="75"/>
      <c r="L18" s="75"/>
    </row>
  </sheetData>
  <mergeCells count="5">
    <mergeCell ref="H5:I5"/>
    <mergeCell ref="J5:K5"/>
    <mergeCell ref="L5:M5"/>
    <mergeCell ref="N5:O5"/>
    <mergeCell ref="P5:Q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Medlem</vt:lpstr>
      <vt:lpstr>Class</vt:lpstr>
      <vt:lpstr>Pl.</vt:lpstr>
    </vt:vector>
  </TitlesOfParts>
  <Company>mkh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Taródi Péter</dc:creator>
  <cp:lastModifiedBy>Horváth Imre</cp:lastModifiedBy>
  <cp:lastPrinted>2022-10-19T14:41:19Z</cp:lastPrinted>
  <dcterms:created xsi:type="dcterms:W3CDTF">1999-04-14T16:24:01Z</dcterms:created>
  <dcterms:modified xsi:type="dcterms:W3CDTF">2023-01-24T23:04:12Z</dcterms:modified>
</cp:coreProperties>
</file>